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0" windowWidth="15240" windowHeight="1185"/>
  </bookViews>
  <sheets>
    <sheet name="март 2021" sheetId="147" r:id="rId1"/>
  </sheets>
  <calcPr calcId="144525"/>
</workbook>
</file>

<file path=xl/calcChain.xml><?xml version="1.0" encoding="utf-8"?>
<calcChain xmlns="http://schemas.openxmlformats.org/spreadsheetml/2006/main">
  <c r="L71" i="147" l="1"/>
  <c r="H16" i="147"/>
  <c r="I16" i="147"/>
  <c r="D74" i="147" l="1"/>
  <c r="C74" i="147"/>
  <c r="I36" i="147"/>
  <c r="H36" i="147"/>
  <c r="I26" i="147"/>
  <c r="H26" i="147"/>
  <c r="I23" i="147"/>
  <c r="H23" i="147"/>
  <c r="I20" i="147"/>
  <c r="H20" i="147"/>
  <c r="I13" i="147"/>
  <c r="H13" i="147"/>
  <c r="D77" i="147" l="1"/>
  <c r="D80" i="147"/>
</calcChain>
</file>

<file path=xl/sharedStrings.xml><?xml version="1.0" encoding="utf-8"?>
<sst xmlns="http://schemas.openxmlformats.org/spreadsheetml/2006/main" count="373" uniqueCount="237">
  <si>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</si>
  <si>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</si>
  <si>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</si>
  <si>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</si>
  <si>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</si>
  <si>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</si>
  <si>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</si>
  <si>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</si>
  <si>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</si>
  <si>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</si>
  <si>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</si>
  <si>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</si>
  <si>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</si>
  <si>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</si>
  <si>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</si>
  <si>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</si>
  <si>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</si>
  <si>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</si>
  <si>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</si>
  <si>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</si>
  <si>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</si>
  <si>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</si>
  <si>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</si>
  <si>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</si>
  <si>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</si>
  <si>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</si>
  <si>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</si>
  <si>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</si>
  <si>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</si>
  <si>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</si>
  <si>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</si>
  <si>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</si>
  <si>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</si>
  <si>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</si>
  <si>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Ханты-Мансийский р-н, п.Согом</t>
  </si>
  <si>
    <t>Ханты-Мансийский р-н, п.Урманный</t>
  </si>
  <si>
    <t>Кондинский р-н, д.Шугур</t>
  </si>
  <si>
    <t>2 ДГА (1000)</t>
  </si>
  <si>
    <t>Березовский р-н, п.Сосьва</t>
  </si>
  <si>
    <t>Белоярский р-н, с.Ванзеват</t>
  </si>
  <si>
    <t>Белоярский р-н, д.Тугияны</t>
  </si>
  <si>
    <t>Ханты-Мансийский р-н, п.Кирпичный</t>
  </si>
  <si>
    <t>Березовский р-н, п.Саранпауль</t>
  </si>
  <si>
    <t>29.03.2021 13:45</t>
  </si>
  <si>
    <t>1 ДГА (400)</t>
  </si>
  <si>
    <t>4 ДГА (320)</t>
  </si>
  <si>
    <t>Ханты-Мансийский р-н, п.Кедровый</t>
  </si>
  <si>
    <t>3 ДГА (200)</t>
  </si>
  <si>
    <t>3 ДГА (100)</t>
  </si>
  <si>
    <t>04.03.2021 07:10</t>
  </si>
  <si>
    <t>4 ДГА (360)</t>
  </si>
  <si>
    <t>Нижневартовский 
р-н, с.Корлики</t>
  </si>
  <si>
    <t>2 ДГА (200)</t>
  </si>
  <si>
    <t>4 ДГА (500)</t>
  </si>
  <si>
    <t>Кондинский р-н, д.Никулкина</t>
  </si>
  <si>
    <t>СЭС</t>
  </si>
  <si>
    <t>2 ДГА (28)</t>
  </si>
  <si>
    <t>29.03.2021 20:20</t>
  </si>
  <si>
    <t>29.03.2021 21:05</t>
  </si>
  <si>
    <t>29.03.2021 19:34</t>
  </si>
  <si>
    <t>5 ДГА (823)</t>
  </si>
  <si>
    <t>за период с 00:00 01.03.21 до 00:00 01.04.21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</si>
  <si>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</si>
  <si>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</si>
  <si>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</si>
  <si>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</si>
  <si>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</si>
  <si>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ВЛ-0,4кВ Ф.№2 от ТП-9</t>
  </si>
  <si>
    <t>АВ-0,4кВ Ф.№2</t>
  </si>
  <si>
    <t>01.03.2021
19:55</t>
  </si>
  <si>
    <t>01.03.2021
20:15</t>
  </si>
  <si>
    <t xml:space="preserve">По причине неравномерного распределения нагрузки произошел перегрев и отключение АВ-0,4кВ ф.№2 </t>
  </si>
  <si>
    <t>Березовский р-н, п.Ломбовож</t>
  </si>
  <si>
    <t>Остановлен вручную</t>
  </si>
  <si>
    <t>13.03.2021
09:30</t>
  </si>
  <si>
    <t>13.03.2021
09:45</t>
  </si>
  <si>
    <t>Попадание моторного масла в ОЖ</t>
  </si>
  <si>
    <t>Березовский р-н, п.Няксимволь</t>
  </si>
  <si>
    <t>25.03.2021 07:55</t>
  </si>
  <si>
    <t>25.03.2021 07:56</t>
  </si>
  <si>
    <t>Сброс нагрузки. 
(Произведена ревизия вторичных цепей)</t>
  </si>
  <si>
    <t>САЗ ошибка №303 "низкое напряжение"</t>
  </si>
  <si>
    <t>26.03.2021 10:00</t>
  </si>
  <si>
    <t>26.03.2021 10:05</t>
  </si>
  <si>
    <t>Автоматическая остановка по ошибке на ПУ №303 "низкое напряжение"</t>
  </si>
  <si>
    <t>Белоярский район</t>
  </si>
  <si>
    <t>Отключен вручную</t>
  </si>
  <si>
    <t>САЗ - ошибка "низкий уровень давления ДМ"</t>
  </si>
  <si>
    <t>22.03.2021 08:55</t>
  </si>
  <si>
    <t>22.03.2021 09:00</t>
  </si>
  <si>
    <t>Низкое давление ДМ (1,6-1,8 бар)
(Выход из строя масляного насоса)</t>
  </si>
  <si>
    <t>Октябрьский район</t>
  </si>
  <si>
    <t>Кондинский район</t>
  </si>
  <si>
    <t>1 ДГА (400), 2 ДГА(320)</t>
  </si>
  <si>
    <t>АВ-0,4кВ СГ</t>
  </si>
  <si>
    <t>23.03.2021
10:30</t>
  </si>
  <si>
    <t>23.03.2021
10:33</t>
  </si>
  <si>
    <t>Срабатывание АВ-0,4кВ СГ на 1 и 2 ДГА при переводе нагрузки на 2 ДГА.</t>
  </si>
  <si>
    <t>Нижневартовский район</t>
  </si>
  <si>
    <t>САЗ ошибки EIC "неисправность сигнала работы"</t>
  </si>
  <si>
    <t>16.03.2021 15:00</t>
  </si>
  <si>
    <t>16.03.2021 15:08</t>
  </si>
  <si>
    <t>Плохой контакт вторичных цепей</t>
  </si>
  <si>
    <t>Ханты-Мансийский район</t>
  </si>
  <si>
    <t>1 ДГА (823)</t>
  </si>
  <si>
    <t>МТЗ</t>
  </si>
  <si>
    <t>29.03.2021 13:49</t>
  </si>
  <si>
    <t>КЗ на ВЛ-10 в пролете опор 4,5,6 и ВЛ-0,4 кВ в пролете опор 1,2,3</t>
  </si>
  <si>
    <t>ТП-1 (18-5027)</t>
  </si>
  <si>
    <t>29.03.2021 15:25</t>
  </si>
  <si>
    <t>29.03.2021 15:30</t>
  </si>
  <si>
    <t>29.03.2021 16:52</t>
  </si>
  <si>
    <t>29.03.2021 16:55</t>
  </si>
  <si>
    <t>АВР по заявке №287</t>
  </si>
  <si>
    <t>Нет запуска</t>
  </si>
  <si>
    <t>При запуске гаснет ПУ, заряд АКБ на мониторинге 14,3 В.</t>
  </si>
  <si>
    <t>04.03.2021 21:05</t>
  </si>
  <si>
    <t>Некоректная работа в параллельном режиме, на ПУ СГ светится красным цветом, сброс нагрузки до 25 кВт, на ПУ ошибок нет.</t>
  </si>
  <si>
    <t>Ошибки на ПУ:7640"Низкое давление масла", 4540" Неисправность сигнала работы"</t>
  </si>
  <si>
    <t>05.03.2021 00:49</t>
  </si>
  <si>
    <t>Автоматический сброс нагрузки и остановка ДВС</t>
  </si>
  <si>
    <t>05.03.2021 09:30</t>
  </si>
  <si>
    <t>Нестабильная работа ДВС.</t>
  </si>
  <si>
    <t>07.03.2021 05:55</t>
  </si>
  <si>
    <t>Нестабильная работа ДВС, снижение оборотов ДВС до 1480, частоты до 48 Гц.</t>
  </si>
  <si>
    <t>Кондинский р-н, п. Шугур</t>
  </si>
  <si>
    <t>1ДГА(400)</t>
  </si>
  <si>
    <t>08.03.2021
12:00</t>
  </si>
  <si>
    <t>Выход из строя натяжного ролика навесного оборудования</t>
  </si>
  <si>
    <t>Остановка по ошибке "1040 - I &gt; U"</t>
  </si>
  <si>
    <t>09.03.2021 23:21</t>
  </si>
  <si>
    <t>Сброс нагрузки. (Произведена замена блока управления и ремонт вторичных цепей)</t>
  </si>
  <si>
    <t>Ошибки «1140 короткое замыкание 2» и «1110 перегрузка I зависимая от U»</t>
  </si>
  <si>
    <t>10.03.2021 03:08</t>
  </si>
  <si>
    <t>Сброс нагрузки.
( Произведена замена АВР и замена диодов в диодном мосту возбудителя СГ.)</t>
  </si>
  <si>
    <t>13.03.2021 19:20</t>
  </si>
  <si>
    <t>Некоректная работа в параллельном режиме, сброс нагрузки , на ПУ ошибка №1060
(Произведена замена блока управления и ремонт вторичных цепей)</t>
  </si>
  <si>
    <t>15.03.2021
19:30</t>
  </si>
  <si>
    <t>Нестабильная работа ДВС, плавает частота и напряжение. 
(Произведена обжимка контактов регулятора напряжения (AVR))</t>
  </si>
  <si>
    <t>15.03.2021
21:10</t>
  </si>
  <si>
    <t>Отсутствует фаза С - нет заряда АКБ. Выход из строя АВ.</t>
  </si>
  <si>
    <t>4,6 ДГА (150)</t>
  </si>
  <si>
    <t>Ошибка "ток на землю"</t>
  </si>
  <si>
    <t>16.03.2021 12:31</t>
  </si>
  <si>
    <t>Самопроизвольный выход из параллели.
(Произведены пусконаладочные работы)</t>
  </si>
  <si>
    <t>18.03.2021 22:02</t>
  </si>
  <si>
    <t>Некоректная работа в параллельном режиме, сброс нагрузки , на ПУ ошибка №1060.
 (Произведена замена блока управления и ремонт вторичных цепей)</t>
  </si>
  <si>
    <t>19.03.2021 13:38</t>
  </si>
  <si>
    <t>Посторонний шум в передней части ДВС</t>
  </si>
  <si>
    <t>22.03.2021 08:15</t>
  </si>
  <si>
    <t>Нестабильная работа ДВС, плавание напряжения 390-405 В. (Произведена замена регулятора напряжения (AVR))</t>
  </si>
  <si>
    <t>3 ДГА (360)</t>
  </si>
  <si>
    <t>29.03.2021 00:02</t>
  </si>
  <si>
    <t>Неисправность воздушного фильтра ДВС</t>
  </si>
  <si>
    <t>Технологические отказы Март 2021</t>
  </si>
  <si>
    <t>Функциональные отказы Март 2021</t>
  </si>
  <si>
    <t>Технологические отказы Март 2020</t>
  </si>
  <si>
    <t>Март 2021
кВт*ч</t>
  </si>
  <si>
    <t>Март 2020
кВт*ч</t>
  </si>
  <si>
    <t>Суммарное время ограничения -</t>
  </si>
  <si>
    <t>Март 2021
ч</t>
  </si>
  <si>
    <t>Март 2020
ч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</si>
  <si>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</si>
  <si>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</si>
  <si>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</si>
  <si>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</si>
  <si>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</si>
  <si>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ИТОГО: 8 отключений; 16 функциональных отказов</t>
  </si>
  <si>
    <t>ТП</t>
  </si>
  <si>
    <t>ДВС</t>
  </si>
  <si>
    <t>АСУ</t>
  </si>
  <si>
    <t>СГ</t>
  </si>
  <si>
    <t>ВЛ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</si>
  <si>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</si>
  <si>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</si>
  <si>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</si>
  <si>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</si>
  <si>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</si>
  <si>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</si>
  <si>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</si>
  <si>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</si>
  <si>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</si>
  <si>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</si>
  <si>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</si>
  <si>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</si>
  <si>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</si>
  <si>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</si>
  <si>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</si>
  <si>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</si>
  <si>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</si>
  <si>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</si>
  <si>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</si>
  <si>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</si>
  <si>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Разрушение цилиндро-поршневой группы (оторвало юбку поршня) ДВС</t>
  </si>
  <si>
    <t>По мере исчерпания моторесурса ДВС производства ЯМЗ, исключать их из парка генерирующего оборудования АО "Юграэнерго"</t>
  </si>
  <si>
    <t>Откорректированны уставки в панели управления</t>
  </si>
  <si>
    <t>Дефект более не повторялся</t>
  </si>
  <si>
    <t xml:space="preserve">Неисправность штатного зарядного устройства  \потеря напряжения на выходе штекера 28 вольт </t>
  </si>
  <si>
    <t>Выполнена замена подзарядного устройства</t>
  </si>
  <si>
    <t>Исчерпание ресурса маслянного насоса системы смазки ДВС</t>
  </si>
  <si>
    <t>Выполнена замена маслянного насоса (установлен б/у с РММ). На данном ДГА запланировано проведение кап.ремонтом во 2 кв. 2021г.</t>
  </si>
  <si>
    <t>Выход из строя корректора напряжения</t>
  </si>
  <si>
    <t>На ДЭС имеется резерв корректоров напряжения</t>
  </si>
  <si>
    <t>Нагар на предохранителе питания ESM ДВС</t>
  </si>
  <si>
    <t>По данной неисправности ведется поэтапное исключение неисправностей по которым могут происходить ложные срабатывания САЗ. В настоящее время уставки некоторых параметров изменены с останова на предупреждения, заменены коммутационные реле на жгуте проводов, выполнена очистка контактов предохранителей ДВС. В случае повторения неисправности будет проводится дальнейшая работа..</t>
  </si>
  <si>
    <t>Потеря емкости АКБ</t>
  </si>
  <si>
    <t>Замена АКБ</t>
  </si>
  <si>
    <t>Уставки корректора напряжение, повышенное напряжение на выходе штатного зарядного генератора ДВС</t>
  </si>
  <si>
    <t>Замена АВР, настройка регулятора нпряжения, блока параллельной работы IOM, исключение из питания штатного зарядного генератора</t>
  </si>
  <si>
    <t>Выход из строя предохранителя F5 осмотр вторичных цепей.</t>
  </si>
  <si>
    <t>Установлен новой предохранитель</t>
  </si>
  <si>
    <t>Заклинивание распылителей 2-х топливных форсунок</t>
  </si>
  <si>
    <t>Выполнена замена неисправных траспылителей топливных форсунок</t>
  </si>
  <si>
    <t>Несиправность актуатора топливного насоса</t>
  </si>
  <si>
    <t>Выполнена замена актуатора топливного насоса</t>
  </si>
  <si>
    <t>Механический износ тел качения подшипников</t>
  </si>
  <si>
    <t>Выполнена замена натяжного ролика</t>
  </si>
  <si>
    <t>Плохой контакт диодного моста.</t>
  </si>
  <si>
    <t xml:space="preserve"> Выполнена пайка гибког соединения диода.</t>
  </si>
  <si>
    <t>Нарушения контактов на регуляторе напряжения</t>
  </si>
  <si>
    <t>Выполнена протяжка контактов</t>
  </si>
  <si>
    <t>Выход из строя автомата ввода резерва (отсутствие контакта фазы С)</t>
  </si>
  <si>
    <t>Выполнена замена автомата ввода резерва</t>
  </si>
  <si>
    <t>Сбой электроники, единичный случай.</t>
  </si>
  <si>
    <t>Дефект не повторился</t>
  </si>
  <si>
    <t>Выполнена замена привода вентилятора ДВС</t>
  </si>
  <si>
    <t>Неисправность индикатора засоренности воздушного фильтра</t>
  </si>
  <si>
    <t>Выполнена замена индикатора засоренности воздушного фильтра</t>
  </si>
  <si>
    <t>Соприкосновение проводов ВЛ 10 кВ с ВЛ-0,4 кВ ввиду вспучивания грунта и выдавливания опор из грунта</t>
  </si>
  <si>
    <t>Выявлено неравномерное распределение нагрузки по фазам</t>
  </si>
  <si>
    <t>Код 8 (Прочее)</t>
  </si>
  <si>
    <t>Код 4 (Ложное срабатывание системы аварийной защиты)</t>
  </si>
  <si>
    <t>Код 9 (Износ оборудования (комплектующих))</t>
  </si>
  <si>
    <t>Код 2.1 (Дефект изготовления (заводской дефект))</t>
  </si>
  <si>
    <t>Код 7 (Воздействие природных явлений)</t>
  </si>
  <si>
    <t>Выполнено перераспределение нагрузки на ВЛ</t>
  </si>
  <si>
    <r>
      <t xml:space="preserve">Разработан комплекс мероприятий и внесен в акт расследования №2 от </t>
    </r>
    <r>
      <rPr>
        <sz val="14"/>
        <color rgb="FFFF0000"/>
        <rFont val="Times New Roman"/>
        <family val="1"/>
        <charset val="204"/>
      </rPr>
      <t xml:space="preserve">06.04.2021.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</si>
</sst>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605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0" fontId="18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9" fontId="2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5" fillId="0" borderId="0"/>
    <xf numFmtId="0" fontId="9" fillId="0" borderId="0"/>
    <xf numFmtId="0" fontId="36" fillId="0" borderId="0"/>
    <xf numFmtId="0" fontId="38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4" fillId="0" borderId="0"/>
    <xf numFmtId="0" fontId="19" fillId="0" borderId="0"/>
    <xf numFmtId="0" fontId="55" fillId="0" borderId="0"/>
  </cellStyleXfs>
  <cellXfs count="243">
    <xf numFmtId="0" fontId="0" fillId="0" borderId="0" xfId="0"/>
    <xf numFmtId="0" fontId="15" fillId="0" borderId="5" xfId="363" applyFont="1" applyFill="1" applyBorder="1" applyAlignment="1">
      <alignment horizontal="center" vertical="center" wrapText="1"/>
    </xf>
    <xf numFmtId="0" fontId="42" fillId="0" borderId="9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37" fillId="0" borderId="19" xfId="344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1" fontId="2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0" borderId="19" xfId="344" applyNumberFormat="1" applyFont="1" applyFill="1" applyBorder="1" applyAlignment="1">
      <alignment horizontal="center" vertical="center" wrapText="1"/>
    </xf>
    <xf numFmtId="49" fontId="13" fillId="0" borderId="4" xfId="344" applyNumberFormat="1" applyFont="1" applyFill="1" applyBorder="1" applyAlignment="1">
      <alignment horizontal="center" vertical="center" wrapText="1"/>
    </xf>
    <xf numFmtId="49" fontId="13" fillId="0" borderId="26" xfId="344" applyNumberFormat="1" applyFont="1" applyFill="1" applyBorder="1" applyAlignment="1">
      <alignment horizontal="center" vertical="center" wrapText="1"/>
    </xf>
    <xf numFmtId="0" fontId="42" fillId="0" borderId="9" xfId="363" applyFont="1" applyFill="1" applyBorder="1" applyAlignment="1">
      <alignment horizontal="center" vertical="center" wrapText="1"/>
    </xf>
    <xf numFmtId="0" fontId="44" fillId="0" borderId="10" xfId="363" applyFont="1" applyFill="1" applyBorder="1" applyAlignment="1">
      <alignment horizontal="center" vertical="center" wrapText="1"/>
    </xf>
    <xf numFmtId="0" fontId="42" fillId="0" borderId="10" xfId="363" applyFont="1" applyFill="1" applyBorder="1" applyAlignment="1">
      <alignment horizontal="center" vertical="center" wrapText="1"/>
    </xf>
    <xf numFmtId="49" fontId="42" fillId="0" borderId="10" xfId="363" applyNumberFormat="1" applyFont="1" applyFill="1" applyBorder="1" applyAlignment="1">
      <alignment horizontal="center" vertical="center" wrapText="1"/>
    </xf>
    <xf numFmtId="49" fontId="42" fillId="0" borderId="8" xfId="363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0" fontId="40" fillId="0" borderId="0" xfId="363" applyNumberFormat="1" applyFont="1" applyFill="1" applyBorder="1" applyAlignment="1">
      <alignment horizontal="center" wrapText="1"/>
    </xf>
    <xf numFmtId="0" fontId="23" fillId="0" borderId="0" xfId="363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20" fontId="23" fillId="0" borderId="26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167" fontId="23" fillId="0" borderId="3" xfId="363" applyNumberFormat="1" applyFont="1" applyFill="1" applyBorder="1" applyAlignment="1">
      <alignment horizontal="center" vertical="center" wrapText="1"/>
    </xf>
    <xf numFmtId="1" fontId="23" fillId="0" borderId="3" xfId="363" applyNumberFormat="1" applyFont="1" applyFill="1" applyBorder="1" applyAlignment="1">
      <alignment horizontal="center" vertical="center" wrapText="1"/>
    </xf>
    <xf numFmtId="0" fontId="23" fillId="0" borderId="1" xfId="363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horizontal="center" vertical="center" wrapText="1"/>
    </xf>
    <xf numFmtId="0" fontId="57" fillId="0" borderId="28" xfId="363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167" fontId="23" fillId="0" borderId="0" xfId="363" applyNumberFormat="1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wrapText="1"/>
    </xf>
    <xf numFmtId="0" fontId="12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0" fontId="13" fillId="0" borderId="25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0" fontId="11" fillId="0" borderId="0" xfId="73" applyFont="1" applyFill="1" applyBorder="1" applyAlignment="1">
      <alignment horizontal="center" vertical="center" wrapText="1"/>
    </xf>
    <xf numFmtId="0" fontId="56" fillId="0" borderId="0" xfId="73" applyNumberFormat="1" applyFont="1" applyFill="1" applyBorder="1" applyAlignment="1">
      <alignment horizontal="center" vertical="center" wrapText="1"/>
    </xf>
    <xf numFmtId="2" fontId="56" fillId="0" borderId="0" xfId="73" applyNumberFormat="1" applyFont="1" applyFill="1" applyBorder="1" applyAlignment="1">
      <alignment horizontal="center" vertical="center" wrapText="1"/>
    </xf>
    <xf numFmtId="0" fontId="44" fillId="0" borderId="30" xfId="363" applyFont="1" applyFill="1" applyBorder="1" applyAlignment="1">
      <alignment horizontal="center" vertical="center" wrapText="1"/>
    </xf>
    <xf numFmtId="0" fontId="56" fillId="0" borderId="0" xfId="73" applyFont="1" applyFill="1" applyBorder="1" applyAlignment="1">
      <alignment horizontal="center" vertical="center" wrapText="1"/>
    </xf>
    <xf numFmtId="0" fontId="42" fillId="0" borderId="12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0" fontId="42" fillId="0" borderId="13" xfId="363" applyFont="1" applyFill="1" applyBorder="1" applyAlignment="1">
      <alignment horizontal="center" vertical="center" wrapText="1"/>
    </xf>
    <xf numFmtId="49" fontId="42" fillId="0" borderId="13" xfId="363" applyNumberFormat="1" applyFont="1" applyFill="1" applyBorder="1" applyAlignment="1">
      <alignment horizontal="center" vertical="center" wrapText="1"/>
    </xf>
    <xf numFmtId="49" fontId="42" fillId="0" borderId="27" xfId="363" applyNumberFormat="1" applyFont="1" applyFill="1" applyBorder="1" applyAlignment="1">
      <alignment horizontal="center" vertical="center" wrapText="1"/>
    </xf>
    <xf numFmtId="0" fontId="44" fillId="0" borderId="13" xfId="363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" fontId="42" fillId="0" borderId="11" xfId="363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" fontId="42" fillId="0" borderId="32" xfId="363" applyNumberFormat="1" applyFont="1" applyFill="1" applyBorder="1" applyAlignment="1">
      <alignment horizontal="center" vertical="center" wrapText="1"/>
    </xf>
    <xf numFmtId="1" fontId="42" fillId="0" borderId="18" xfId="363" applyNumberFormat="1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49" fontId="23" fillId="0" borderId="4" xfId="363" applyNumberFormat="1" applyFont="1" applyFill="1" applyBorder="1" applyAlignment="1">
      <alignment horizontal="center" wrapText="1"/>
    </xf>
    <xf numFmtId="164" fontId="23" fillId="0" borderId="4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7" fontId="23" fillId="4" borderId="0" xfId="363" applyNumberFormat="1" applyFont="1" applyFill="1" applyBorder="1" applyAlignment="1">
      <alignment horizontal="center" vertical="center" wrapText="1"/>
    </xf>
    <xf numFmtId="167" fontId="23" fillId="0" borderId="4" xfId="363" applyNumberFormat="1" applyFont="1" applyFill="1" applyBorder="1" applyAlignment="1">
      <alignment horizontal="center" vertical="center" wrapText="1"/>
    </xf>
    <xf numFmtId="49" fontId="37" fillId="0" borderId="4" xfId="344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37" fillId="0" borderId="19" xfId="344" applyNumberFormat="1" applyFont="1" applyFill="1" applyBorder="1" applyAlignment="1">
      <alignment horizontal="center" vertical="center" wrapText="1"/>
    </xf>
    <xf numFmtId="20" fontId="23" fillId="2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0" fontId="23" fillId="2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3" fillId="0" borderId="0" xfId="363" applyFont="1" applyFill="1" applyBorder="1" applyAlignment="1">
      <alignment wrapText="1"/>
    </xf>
    <xf numFmtId="0" fontId="23" fillId="0" borderId="4" xfId="363" applyFont="1" applyFill="1" applyBorder="1" applyAlignment="1">
      <alignment horizontal="center" vertical="center" wrapText="1"/>
    </xf>
    <xf numFmtId="0" fontId="23" fillId="0" borderId="22" xfId="363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vertical="center" wrapText="1"/>
    </xf>
    <xf numFmtId="0" fontId="23" fillId="0" borderId="31" xfId="363" applyFont="1" applyFill="1" applyBorder="1" applyAlignment="1">
      <alignment horizont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39" fillId="0" borderId="26" xfId="363" applyFont="1" applyFill="1" applyBorder="1" applyAlignment="1">
      <alignment wrapText="1"/>
    </xf>
    <xf numFmtId="167" fontId="23" fillId="0" borderId="26" xfId="363" applyNumberFormat="1" applyFont="1" applyFill="1" applyBorder="1" applyAlignment="1">
      <alignment horizontal="center" vertical="center" wrapText="1"/>
    </xf>
    <xf numFmtId="164" fontId="23" fillId="0" borderId="26" xfId="363" applyNumberFormat="1" applyFont="1" applyFill="1" applyBorder="1" applyAlignment="1">
      <alignment horizontal="center" vertical="center" wrapText="1"/>
    </xf>
    <xf numFmtId="0" fontId="57" fillId="0" borderId="26" xfId="363" applyFont="1" applyFill="1" applyBorder="1" applyAlignment="1">
      <alignment horizontal="center" vertical="center" wrapText="1"/>
    </xf>
    <xf numFmtId="1" fontId="23" fillId="0" borderId="26" xfId="363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 vertical="center" wrapText="1"/>
    </xf>
    <xf numFmtId="0" fontId="23" fillId="0" borderId="31" xfId="363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1" xfId="363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1" xfId="363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23" fillId="12" borderId="21" xfId="363" applyFont="1" applyFill="1" applyBorder="1" applyAlignment="1">
      <alignment horizontal="center" vertical="center" wrapText="1"/>
    </xf>
    <xf numFmtId="0" fontId="49" fillId="0" borderId="34" xfId="73" applyFont="1" applyFill="1" applyBorder="1" applyAlignment="1">
      <alignment horizontal="center" vertical="center" wrapText="1"/>
    </xf>
    <xf numFmtId="0" fontId="49" fillId="4" borderId="37" xfId="73" applyFont="1" applyFill="1" applyBorder="1" applyAlignment="1">
      <alignment horizontal="center" vertical="center" wrapText="1"/>
    </xf>
    <xf numFmtId="0" fontId="49" fillId="4" borderId="35" xfId="73" applyFont="1" applyFill="1" applyBorder="1" applyAlignment="1">
      <alignment horizontal="center" vertical="center" wrapText="1"/>
    </xf>
    <xf numFmtId="0" fontId="56" fillId="0" borderId="29" xfId="73" applyNumberFormat="1" applyFont="1" applyFill="1" applyBorder="1" applyAlignment="1">
      <alignment horizontal="center" vertical="center" wrapText="1"/>
    </xf>
    <xf numFmtId="0" fontId="56" fillId="0" borderId="19" xfId="73" applyFont="1" applyFill="1" applyBorder="1" applyAlignment="1">
      <alignment vertical="center" wrapText="1"/>
    </xf>
    <xf numFmtId="0" fontId="56" fillId="0" borderId="20" xfId="73" applyFont="1" applyFill="1" applyBorder="1" applyAlignment="1">
      <alignment horizontal="center" vertical="center" wrapText="1"/>
    </xf>
    <xf numFmtId="0" fontId="56" fillId="0" borderId="23" xfId="73" applyNumberFormat="1" applyFont="1" applyFill="1" applyBorder="1" applyAlignment="1">
      <alignment horizontal="center" vertical="center" wrapText="1"/>
    </xf>
    <xf numFmtId="0" fontId="56" fillId="0" borderId="4" xfId="73" applyFont="1" applyFill="1" applyBorder="1" applyAlignment="1">
      <alignment vertical="center" wrapText="1"/>
    </xf>
    <xf numFmtId="0" fontId="56" fillId="0" borderId="21" xfId="73" applyFont="1" applyFill="1" applyBorder="1" applyAlignment="1">
      <alignment horizontal="center" vertical="center" wrapText="1"/>
    </xf>
    <xf numFmtId="2" fontId="56" fillId="0" borderId="23" xfId="73" applyNumberFormat="1" applyFont="1" applyFill="1" applyBorder="1" applyAlignment="1">
      <alignment horizontal="center" vertical="center" wrapText="1"/>
    </xf>
    <xf numFmtId="0" fontId="56" fillId="0" borderId="23" xfId="73" applyFont="1" applyFill="1" applyBorder="1" applyAlignment="1">
      <alignment horizontal="center" vertical="center" wrapText="1"/>
    </xf>
    <xf numFmtId="0" fontId="56" fillId="0" borderId="22" xfId="73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wrapText="1"/>
    </xf>
    <xf numFmtId="0" fontId="56" fillId="0" borderId="0" xfId="73" applyFont="1" applyFill="1" applyBorder="1" applyAlignment="1">
      <alignment horizontal="right" vertical="center" wrapText="1"/>
    </xf>
    <xf numFmtId="0" fontId="56" fillId="0" borderId="18" xfId="73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3" fillId="4" borderId="4" xfId="344" applyNumberFormat="1" applyFont="1" applyFill="1" applyBorder="1" applyAlignment="1">
      <alignment horizontal="center" vertical="center" wrapText="1"/>
    </xf>
    <xf numFmtId="20" fontId="23" fillId="4" borderId="4" xfId="0" applyNumberFormat="1" applyFont="1" applyFill="1" applyBorder="1" applyAlignment="1">
      <alignment horizontal="center" vertical="center" wrapText="1"/>
    </xf>
    <xf numFmtId="1" fontId="23" fillId="4" borderId="4" xfId="0" applyNumberFormat="1" applyFont="1" applyFill="1" applyBorder="1" applyAlignment="1">
      <alignment horizontal="center" vertical="center" wrapText="1"/>
    </xf>
    <xf numFmtId="49" fontId="37" fillId="4" borderId="4" xfId="344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49" fontId="13" fillId="4" borderId="19" xfId="344" applyNumberFormat="1" applyFont="1" applyFill="1" applyBorder="1" applyAlignment="1">
      <alignment horizontal="center" vertical="center" wrapText="1"/>
    </xf>
    <xf numFmtId="20" fontId="23" fillId="4" borderId="19" xfId="0" applyNumberFormat="1" applyFont="1" applyFill="1" applyBorder="1" applyAlignment="1">
      <alignment horizontal="center" vertical="center" wrapText="1"/>
    </xf>
    <xf numFmtId="1" fontId="23" fillId="4" borderId="19" xfId="0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0" borderId="38" xfId="363" applyFont="1" applyFill="1" applyBorder="1" applyAlignment="1">
      <alignment wrapText="1"/>
    </xf>
    <xf numFmtId="0" fontId="12" fillId="0" borderId="39" xfId="363" applyFont="1" applyFill="1" applyBorder="1" applyAlignment="1">
      <alignment horizontal="left" wrapText="1"/>
    </xf>
    <xf numFmtId="0" fontId="43" fillId="0" borderId="39" xfId="363" applyFont="1" applyFill="1" applyBorder="1" applyAlignment="1">
      <alignment horizontal="left" vertical="center" wrapText="1"/>
    </xf>
    <xf numFmtId="0" fontId="43" fillId="0" borderId="39" xfId="363" applyNumberFormat="1" applyFont="1" applyFill="1" applyBorder="1" applyAlignment="1">
      <alignment horizontal="center" vertical="center" wrapText="1"/>
    </xf>
    <xf numFmtId="0" fontId="39" fillId="0" borderId="39" xfId="363" applyFont="1" applyFill="1" applyBorder="1" applyAlignment="1">
      <alignment wrapText="1"/>
    </xf>
    <xf numFmtId="0" fontId="39" fillId="0" borderId="40" xfId="363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6" borderId="31" xfId="363" applyFont="1" applyFill="1" applyBorder="1" applyAlignment="1">
      <alignment horizontal="center" vertical="center" wrapText="1"/>
    </xf>
    <xf numFmtId="20" fontId="23" fillId="7" borderId="4" xfId="0" applyNumberFormat="1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20" fontId="23" fillId="11" borderId="19" xfId="0" applyNumberFormat="1" applyFont="1" applyFill="1" applyBorder="1" applyAlignment="1">
      <alignment horizontal="center" vertical="center" wrapText="1"/>
    </xf>
    <xf numFmtId="20" fontId="23" fillId="11" borderId="4" xfId="0" applyNumberFormat="1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19" xfId="363" applyFont="1" applyFill="1" applyBorder="1" applyAlignment="1">
      <alignment horizontal="center" vertical="center" wrapText="1"/>
    </xf>
    <xf numFmtId="0" fontId="23" fillId="0" borderId="4" xfId="363" applyFont="1" applyFill="1" applyBorder="1" applyAlignment="1">
      <alignment horizontal="center" vertical="center" wrapText="1"/>
    </xf>
    <xf numFmtId="0" fontId="23" fillId="0" borderId="20" xfId="363" applyFont="1" applyFill="1" applyBorder="1" applyAlignment="1">
      <alignment horizontal="center" vertical="center" wrapText="1"/>
    </xf>
    <xf numFmtId="0" fontId="23" fillId="0" borderId="21" xfId="363" applyFont="1" applyFill="1" applyBorder="1" applyAlignment="1">
      <alignment horizontal="center" vertical="center" wrapText="1"/>
    </xf>
    <xf numFmtId="0" fontId="23" fillId="4" borderId="19" xfId="13602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57" fillId="0" borderId="29" xfId="363" applyFont="1" applyFill="1" applyBorder="1" applyAlignment="1">
      <alignment horizontal="center" vertical="center" wrapText="1"/>
    </xf>
    <xf numFmtId="0" fontId="57" fillId="0" borderId="19" xfId="363" applyFont="1" applyFill="1" applyBorder="1" applyAlignment="1">
      <alignment horizontal="center" vertical="center" wrapText="1"/>
    </xf>
    <xf numFmtId="0" fontId="57" fillId="0" borderId="20" xfId="363" applyFont="1" applyFill="1" applyBorder="1" applyAlignment="1">
      <alignment horizontal="center" vertical="center" wrapText="1"/>
    </xf>
    <xf numFmtId="0" fontId="57" fillId="0" borderId="27" xfId="363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2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2" xfId="363" applyNumberFormat="1" applyFont="1" applyFill="1" applyBorder="1" applyAlignment="1">
      <alignment horizontal="center" vertical="center" wrapText="1"/>
    </xf>
    <xf numFmtId="0" fontId="43" fillId="4" borderId="14" xfId="363" applyFont="1" applyFill="1" applyBorder="1" applyAlignment="1">
      <alignment horizontal="left" vertical="center" wrapText="1"/>
    </xf>
    <xf numFmtId="0" fontId="43" fillId="4" borderId="17" xfId="363" applyFont="1" applyFill="1" applyBorder="1" applyAlignment="1">
      <alignment horizontal="left" vertical="center" wrapText="1"/>
    </xf>
    <xf numFmtId="0" fontId="41" fillId="7" borderId="6" xfId="363" applyFont="1" applyFill="1" applyBorder="1" applyAlignment="1">
      <alignment horizontal="left" vertical="center" wrapText="1"/>
    </xf>
    <xf numFmtId="0" fontId="41" fillId="7" borderId="7" xfId="363" applyFont="1" applyFill="1" applyBorder="1" applyAlignment="1">
      <alignment horizontal="left" vertical="center" wrapText="1"/>
    </xf>
    <xf numFmtId="0" fontId="41" fillId="9" borderId="6" xfId="363" applyFont="1" applyFill="1" applyBorder="1" applyAlignment="1">
      <alignment horizontal="left" vertical="center" wrapText="1"/>
    </xf>
    <xf numFmtId="0" fontId="41" fillId="9" borderId="7" xfId="363" applyFont="1" applyFill="1" applyBorder="1" applyAlignment="1">
      <alignment horizontal="left" vertical="center" wrapText="1"/>
    </xf>
    <xf numFmtId="0" fontId="41" fillId="3" borderId="6" xfId="363" applyFont="1" applyFill="1" applyBorder="1" applyAlignment="1">
      <alignment horizontal="left" vertical="center" wrapText="1"/>
    </xf>
    <xf numFmtId="0" fontId="41" fillId="3" borderId="7" xfId="363" applyFont="1" applyFill="1" applyBorder="1" applyAlignment="1">
      <alignment horizontal="left" vertical="center" wrapText="1"/>
    </xf>
    <xf numFmtId="0" fontId="41" fillId="10" borderId="6" xfId="363" applyFont="1" applyFill="1" applyBorder="1" applyAlignment="1">
      <alignment horizontal="left" vertical="center" wrapText="1"/>
    </xf>
    <xf numFmtId="0" fontId="41" fillId="10" borderId="7" xfId="363" applyFont="1" applyFill="1" applyBorder="1" applyAlignment="1">
      <alignment horizontal="left" vertical="center" wrapText="1"/>
    </xf>
    <xf numFmtId="0" fontId="41" fillId="8" borderId="6" xfId="363" applyFont="1" applyFill="1" applyBorder="1" applyAlignment="1">
      <alignment horizontal="left" vertical="center" wrapText="1"/>
    </xf>
    <xf numFmtId="0" fontId="41" fillId="8" borderId="7" xfId="363" applyFont="1" applyFill="1" applyBorder="1" applyAlignment="1">
      <alignment horizontal="left" vertical="center" wrapText="1"/>
    </xf>
    <xf numFmtId="0" fontId="41" fillId="5" borderId="12" xfId="363" applyFont="1" applyFill="1" applyBorder="1" applyAlignment="1">
      <alignment horizontal="left" vertical="center" wrapText="1"/>
    </xf>
    <xf numFmtId="0" fontId="41" fillId="5" borderId="15" xfId="363" applyFont="1" applyFill="1" applyBorder="1" applyAlignment="1">
      <alignment horizontal="left" vertical="center" wrapText="1"/>
    </xf>
    <xf numFmtId="0" fontId="12" fillId="0" borderId="13" xfId="363" applyFont="1" applyFill="1" applyBorder="1" applyAlignment="1">
      <alignment horizontal="left" vertical="center" wrapText="1"/>
    </xf>
    <xf numFmtId="0" fontId="12" fillId="0" borderId="16" xfId="363" applyFont="1" applyFill="1" applyBorder="1" applyAlignment="1">
      <alignment horizontal="left" vertical="center" wrapText="1"/>
    </xf>
    <xf numFmtId="0" fontId="45" fillId="6" borderId="12" xfId="363" applyFont="1" applyFill="1" applyBorder="1" applyAlignment="1">
      <alignment horizontal="left" vertical="center" wrapText="1"/>
    </xf>
    <xf numFmtId="0" fontId="45" fillId="6" borderId="15" xfId="363" applyFont="1" applyFill="1" applyBorder="1" applyAlignment="1">
      <alignment horizontal="left" vertical="center" wrapText="1"/>
    </xf>
    <xf numFmtId="0" fontId="13" fillId="0" borderId="39" xfId="363" applyFont="1" applyFill="1" applyBorder="1" applyAlignment="1">
      <alignment horizontal="left" vertical="center" wrapText="1"/>
    </xf>
    <xf numFmtId="0" fontId="21" fillId="0" borderId="6" xfId="363" applyFont="1" applyFill="1" applyBorder="1" applyAlignment="1">
      <alignment horizontal="center" vertical="center" wrapText="1"/>
    </xf>
    <xf numFmtId="0" fontId="21" fillId="0" borderId="7" xfId="363" applyFont="1" applyFill="1" applyBorder="1" applyAlignment="1">
      <alignment horizontal="center" vertical="center" wrapText="1"/>
    </xf>
    <xf numFmtId="0" fontId="41" fillId="2" borderId="12" xfId="363" applyFont="1" applyFill="1" applyBorder="1" applyAlignment="1">
      <alignment horizontal="left" vertical="center" wrapText="1"/>
    </xf>
    <xf numFmtId="0" fontId="41" fillId="2" borderId="15" xfId="363" applyFont="1" applyFill="1" applyBorder="1" applyAlignment="1">
      <alignment horizontal="left" vertical="center" wrapText="1"/>
    </xf>
    <xf numFmtId="0" fontId="43" fillId="4" borderId="13" xfId="363" applyFont="1" applyFill="1" applyBorder="1" applyAlignment="1">
      <alignment horizontal="left" vertical="center" wrapText="1"/>
    </xf>
    <xf numFmtId="0" fontId="43" fillId="4" borderId="16" xfId="363" applyFont="1" applyFill="1" applyBorder="1" applyAlignment="1">
      <alignment horizontal="left" vertical="center" wrapText="1"/>
    </xf>
    <xf numFmtId="49" fontId="37" fillId="0" borderId="4" xfId="344" applyNumberFormat="1" applyFont="1" applyFill="1" applyBorder="1" applyAlignment="1">
      <alignment horizontal="center" vertical="center" wrapText="1"/>
    </xf>
    <xf numFmtId="20" fontId="23" fillId="2" borderId="4" xfId="0" applyNumberFormat="1" applyFont="1" applyFill="1" applyBorder="1" applyAlignment="1">
      <alignment horizontal="center" vertical="center" wrapText="1"/>
    </xf>
    <xf numFmtId="49" fontId="37" fillId="0" borderId="26" xfId="344" applyNumberFormat="1" applyFont="1" applyFill="1" applyBorder="1" applyAlignment="1">
      <alignment horizontal="center" vertical="center" wrapText="1"/>
    </xf>
    <xf numFmtId="20" fontId="23" fillId="2" borderId="26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2" xfId="363" applyFont="1" applyFill="1" applyBorder="1" applyAlignment="1">
      <alignment horizontal="right" vertical="center" wrapText="1"/>
    </xf>
    <xf numFmtId="0" fontId="43" fillId="0" borderId="26" xfId="363" applyFont="1" applyFill="1" applyBorder="1" applyAlignment="1">
      <alignment horizontal="right" vertical="center" wrapText="1"/>
    </xf>
    <xf numFmtId="0" fontId="57" fillId="0" borderId="32" xfId="363" applyFont="1" applyFill="1" applyBorder="1" applyAlignment="1">
      <alignment horizontal="center" vertical="center" wrapText="1"/>
    </xf>
    <xf numFmtId="0" fontId="57" fillId="0" borderId="25" xfId="363" applyFont="1" applyFill="1" applyBorder="1" applyAlignment="1">
      <alignment horizontal="center" vertical="center" wrapText="1"/>
    </xf>
    <xf numFmtId="0" fontId="57" fillId="0" borderId="33" xfId="363" applyFont="1" applyFill="1" applyBorder="1" applyAlignment="1">
      <alignment horizontal="center" vertical="center" wrapText="1"/>
    </xf>
    <xf numFmtId="0" fontId="43" fillId="0" borderId="27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2" xfId="363" applyFont="1" applyFill="1" applyBorder="1" applyAlignment="1">
      <alignment horizontal="right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vertical="center" wrapText="1"/>
    </xf>
    <xf numFmtId="167" fontId="23" fillId="0" borderId="19" xfId="363" applyNumberFormat="1" applyFont="1" applyFill="1" applyBorder="1" applyAlignment="1">
      <alignment horizontal="center" vertical="center" wrapText="1"/>
    </xf>
    <xf numFmtId="167" fontId="23" fillId="0" borderId="4" xfId="363" applyNumberFormat="1" applyFont="1" applyFill="1" applyBorder="1" applyAlignment="1">
      <alignment horizontal="center" vertical="center" wrapText="1"/>
    </xf>
    <xf numFmtId="0" fontId="23" fillId="0" borderId="19" xfId="363" applyNumberFormat="1" applyFont="1" applyFill="1" applyBorder="1" applyAlignment="1">
      <alignment horizontal="center" vertical="center" wrapText="1"/>
    </xf>
    <xf numFmtId="0" fontId="23" fillId="0" borderId="4" xfId="363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0" fontId="56" fillId="4" borderId="0" xfId="363" applyFont="1" applyFill="1" applyBorder="1" applyAlignment="1">
      <alignment horizontal="center" vertical="center" wrapText="1"/>
    </xf>
    <xf numFmtId="0" fontId="23" fillId="0" borderId="29" xfId="363" applyFont="1" applyFill="1" applyBorder="1" applyAlignment="1">
      <alignment horizontal="center" vertical="center" wrapText="1"/>
    </xf>
    <xf numFmtId="0" fontId="23" fillId="0" borderId="23" xfId="363" applyFont="1" applyFill="1" applyBorder="1" applyAlignment="1">
      <alignment horizontal="center" vertical="center" wrapText="1"/>
    </xf>
  </cellXfs>
  <cellStyles count="13605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view="pageBreakPreview" zoomScale="50" zoomScaleNormal="60" zoomScaleSheetLayoutView="50" workbookViewId="0">
      <selection activeCell="G25" sqref="G25"/>
    </sheetView>
  </sheetViews>
  <sheetFormatPr defaultRowHeight="12.75" x14ac:dyDescent="0.2"/>
  <cols>
    <col min="1" max="1" width="9.28515625" style="18" customWidth="1"/>
    <col min="2" max="2" width="32.7109375" style="18" customWidth="1"/>
    <col min="3" max="3" width="27.5703125" style="18" customWidth="1"/>
    <col min="4" max="4" width="36.42578125" style="18" customWidth="1"/>
    <col min="5" max="5" width="26.140625" style="18" customWidth="1"/>
    <col min="6" max="6" width="14" style="18" customWidth="1"/>
    <col min="7" max="7" width="15" style="18" customWidth="1"/>
    <col min="8" max="8" width="18" style="52" customWidth="1"/>
    <col min="9" max="9" width="15.42578125" style="77" customWidth="1"/>
    <col min="10" max="10" width="60.7109375" style="18" customWidth="1"/>
    <col min="11" max="11" width="41.7109375" style="18" customWidth="1"/>
    <col min="12" max="12" width="33" style="18" customWidth="1"/>
    <col min="13" max="13" width="41.7109375" style="18" customWidth="1"/>
    <col min="14" max="14" width="25.5703125" style="18" customWidth="1"/>
    <col min="15" max="15" width="28.42578125" style="18" customWidth="1"/>
    <col min="16" max="16" width="20.42578125" style="18" customWidth="1"/>
    <col min="17" max="16384" width="9.140625" style="18"/>
  </cols>
  <sheetData>
    <row r="1" spans="1:17" ht="15.75" x14ac:dyDescent="0.25">
      <c r="B1" s="19"/>
      <c r="C1" s="19"/>
      <c r="D1" s="19"/>
      <c r="E1" s="19"/>
      <c r="F1" s="19"/>
      <c r="G1" s="20"/>
      <c r="H1" s="21"/>
      <c r="I1" s="22"/>
      <c r="J1" s="237"/>
      <c r="K1" s="237"/>
      <c r="L1" s="237"/>
      <c r="M1" s="237"/>
      <c r="N1" s="237"/>
    </row>
    <row r="2" spans="1:17" ht="20.25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7" ht="20.25" x14ac:dyDescent="0.2">
      <c r="A3" s="239" t="s">
        <v>61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7" ht="21" thickBot="1" x14ac:dyDescent="0.25">
      <c r="A4" s="240" t="s">
        <v>62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7" ht="15.75" customHeight="1" x14ac:dyDescent="0.25">
      <c r="A5" s="241" t="s">
        <v>1</v>
      </c>
      <c r="B5" s="168" t="s">
        <v>2</v>
      </c>
      <c r="C5" s="168" t="s">
        <v>3</v>
      </c>
      <c r="D5" s="168" t="s">
        <v>4</v>
      </c>
      <c r="E5" s="168" t="s">
        <v>5</v>
      </c>
      <c r="F5" s="168" t="s">
        <v>6</v>
      </c>
      <c r="G5" s="168"/>
      <c r="H5" s="231" t="s">
        <v>7</v>
      </c>
      <c r="I5" s="233" t="s">
        <v>8</v>
      </c>
      <c r="J5" s="168" t="s">
        <v>162</v>
      </c>
      <c r="K5" s="168" t="s">
        <v>163</v>
      </c>
      <c r="L5" s="168" t="s">
        <v>164</v>
      </c>
      <c r="M5" s="235" t="s">
        <v>63</v>
      </c>
      <c r="N5" s="168" t="s">
        <v>64</v>
      </c>
      <c r="O5" s="168" t="s">
        <v>9</v>
      </c>
      <c r="P5" s="170" t="s">
        <v>165</v>
      </c>
      <c r="Q5" s="100"/>
    </row>
    <row r="6" spans="1:17" ht="56.25" customHeight="1" x14ac:dyDescent="0.25">
      <c r="A6" s="242"/>
      <c r="B6" s="169"/>
      <c r="C6" s="169"/>
      <c r="D6" s="169"/>
      <c r="E6" s="169"/>
      <c r="F6" s="101" t="s">
        <v>10</v>
      </c>
      <c r="G6" s="101" t="s">
        <v>11</v>
      </c>
      <c r="H6" s="232"/>
      <c r="I6" s="234"/>
      <c r="J6" s="169"/>
      <c r="K6" s="169"/>
      <c r="L6" s="169"/>
      <c r="M6" s="236"/>
      <c r="N6" s="169"/>
      <c r="O6" s="169"/>
      <c r="P6" s="171"/>
      <c r="Q6" s="100"/>
    </row>
    <row r="7" spans="1:17" ht="19.5" thickBot="1" x14ac:dyDescent="0.35">
      <c r="A7" s="102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35">
        <v>13</v>
      </c>
      <c r="N7" s="103">
        <v>14</v>
      </c>
      <c r="O7" s="103">
        <v>15</v>
      </c>
      <c r="P7" s="104">
        <v>16</v>
      </c>
      <c r="Q7" s="100"/>
    </row>
    <row r="8" spans="1:17" ht="24" customHeight="1" x14ac:dyDescent="0.2">
      <c r="A8" s="174" t="s">
        <v>65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6"/>
    </row>
    <row r="9" spans="1:17" s="6" customFormat="1" ht="56.25" x14ac:dyDescent="0.2">
      <c r="A9" s="31">
        <v>1</v>
      </c>
      <c r="B9" s="8" t="s">
        <v>66</v>
      </c>
      <c r="C9" s="8" t="s">
        <v>42</v>
      </c>
      <c r="D9" s="10" t="s">
        <v>67</v>
      </c>
      <c r="E9" s="32" t="s">
        <v>68</v>
      </c>
      <c r="F9" s="10" t="s">
        <v>69</v>
      </c>
      <c r="G9" s="10" t="s">
        <v>70</v>
      </c>
      <c r="H9" s="17">
        <v>1.3888888888888888E-2</v>
      </c>
      <c r="I9" s="7">
        <v>39.299999999999997</v>
      </c>
      <c r="J9" s="160" t="s">
        <v>71</v>
      </c>
      <c r="K9" s="161" t="s">
        <v>229</v>
      </c>
      <c r="L9" s="161" t="s">
        <v>230</v>
      </c>
      <c r="M9" s="161" t="s">
        <v>235</v>
      </c>
      <c r="N9" s="92">
        <v>26</v>
      </c>
      <c r="O9" s="92">
        <v>-19</v>
      </c>
      <c r="P9" s="93" t="s">
        <v>168</v>
      </c>
    </row>
    <row r="10" spans="1:17" s="6" customFormat="1" ht="93.75" x14ac:dyDescent="0.2">
      <c r="A10" s="31">
        <v>2</v>
      </c>
      <c r="B10" s="139" t="s">
        <v>66</v>
      </c>
      <c r="C10" s="139" t="s">
        <v>72</v>
      </c>
      <c r="D10" s="140" t="s">
        <v>52</v>
      </c>
      <c r="E10" s="32" t="s">
        <v>73</v>
      </c>
      <c r="F10" s="140" t="s">
        <v>74</v>
      </c>
      <c r="G10" s="140" t="s">
        <v>75</v>
      </c>
      <c r="H10" s="141">
        <v>1.0416666666666666E-2</v>
      </c>
      <c r="I10" s="142">
        <v>24</v>
      </c>
      <c r="J10" s="98" t="s">
        <v>76</v>
      </c>
      <c r="K10" s="149" t="s">
        <v>193</v>
      </c>
      <c r="L10" s="149" t="s">
        <v>233</v>
      </c>
      <c r="M10" s="149" t="s">
        <v>194</v>
      </c>
      <c r="N10" s="32">
        <v>219</v>
      </c>
      <c r="O10" s="92">
        <v>-15</v>
      </c>
      <c r="P10" s="93" t="s">
        <v>169</v>
      </c>
    </row>
    <row r="11" spans="1:17" s="6" customFormat="1" ht="56.25" x14ac:dyDescent="0.2">
      <c r="A11" s="33">
        <v>3</v>
      </c>
      <c r="B11" s="139" t="s">
        <v>66</v>
      </c>
      <c r="C11" s="139" t="s">
        <v>77</v>
      </c>
      <c r="D11" s="140" t="s">
        <v>50</v>
      </c>
      <c r="E11" s="32"/>
      <c r="F11" s="143" t="s">
        <v>78</v>
      </c>
      <c r="G11" s="143" t="s">
        <v>79</v>
      </c>
      <c r="H11" s="141">
        <v>6.9444444444444447E-4</v>
      </c>
      <c r="I11" s="142">
        <v>4.5999999999999996</v>
      </c>
      <c r="J11" s="98" t="s">
        <v>80</v>
      </c>
      <c r="K11" s="149" t="s">
        <v>195</v>
      </c>
      <c r="L11" s="149" t="s">
        <v>231</v>
      </c>
      <c r="M11" s="149" t="s">
        <v>196</v>
      </c>
      <c r="N11" s="32">
        <v>551</v>
      </c>
      <c r="O11" s="92">
        <v>-2</v>
      </c>
      <c r="P11" s="93" t="s">
        <v>170</v>
      </c>
    </row>
    <row r="12" spans="1:17" s="6" customFormat="1" ht="75" x14ac:dyDescent="0.2">
      <c r="A12" s="33">
        <v>4</v>
      </c>
      <c r="B12" s="139" t="s">
        <v>66</v>
      </c>
      <c r="C12" s="139" t="s">
        <v>42</v>
      </c>
      <c r="D12" s="140" t="s">
        <v>60</v>
      </c>
      <c r="E12" s="32" t="s">
        <v>81</v>
      </c>
      <c r="F12" s="143" t="s">
        <v>82</v>
      </c>
      <c r="G12" s="143" t="s">
        <v>83</v>
      </c>
      <c r="H12" s="141">
        <v>3.472222222222222E-3</v>
      </c>
      <c r="I12" s="142">
        <v>145</v>
      </c>
      <c r="J12" s="98" t="s">
        <v>84</v>
      </c>
      <c r="K12" s="149" t="s">
        <v>197</v>
      </c>
      <c r="L12" s="149" t="s">
        <v>232</v>
      </c>
      <c r="M12" s="149" t="s">
        <v>198</v>
      </c>
      <c r="N12" s="32">
        <v>3009</v>
      </c>
      <c r="O12" s="92">
        <v>-3</v>
      </c>
      <c r="P12" s="93" t="s">
        <v>170</v>
      </c>
    </row>
    <row r="13" spans="1:17" ht="24" thickBot="1" x14ac:dyDescent="0.25">
      <c r="A13" s="214" t="s">
        <v>32</v>
      </c>
      <c r="B13" s="215"/>
      <c r="C13" s="215"/>
      <c r="D13" s="215"/>
      <c r="E13" s="215"/>
      <c r="F13" s="215"/>
      <c r="G13" s="215"/>
      <c r="H13" s="109">
        <f>SUM(H9:H12)</f>
        <v>2.8472222222222218E-2</v>
      </c>
      <c r="I13" s="110">
        <f>SUM(I9:I12)</f>
        <v>212.89999999999998</v>
      </c>
      <c r="J13" s="103"/>
      <c r="K13" s="103"/>
      <c r="L13" s="103"/>
      <c r="M13" s="111"/>
      <c r="N13" s="111"/>
      <c r="O13" s="108"/>
      <c r="P13" s="115"/>
    </row>
    <row r="14" spans="1:17" ht="24" customHeight="1" x14ac:dyDescent="0.2">
      <c r="A14" s="177" t="s">
        <v>85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17" s="6" customFormat="1" ht="93.75" x14ac:dyDescent="0.2">
      <c r="A15" s="33">
        <v>5</v>
      </c>
      <c r="B15" s="139" t="s">
        <v>66</v>
      </c>
      <c r="C15" s="139" t="s">
        <v>40</v>
      </c>
      <c r="D15" s="140" t="s">
        <v>56</v>
      </c>
      <c r="E15" s="32" t="s">
        <v>87</v>
      </c>
      <c r="F15" s="140" t="s">
        <v>88</v>
      </c>
      <c r="G15" s="140" t="s">
        <v>89</v>
      </c>
      <c r="H15" s="141">
        <v>3.472222222222222E-3</v>
      </c>
      <c r="I15" s="142">
        <v>1.5</v>
      </c>
      <c r="J15" s="98" t="s">
        <v>90</v>
      </c>
      <c r="K15" s="149" t="s">
        <v>199</v>
      </c>
      <c r="L15" s="149" t="s">
        <v>232</v>
      </c>
      <c r="M15" s="149" t="s">
        <v>200</v>
      </c>
      <c r="N15" s="32">
        <v>66</v>
      </c>
      <c r="O15" s="32">
        <v>-15</v>
      </c>
      <c r="P15" s="93" t="s">
        <v>169</v>
      </c>
    </row>
    <row r="16" spans="1:17" ht="19.5" thickBot="1" x14ac:dyDescent="0.25">
      <c r="A16" s="214" t="s">
        <v>32</v>
      </c>
      <c r="B16" s="215"/>
      <c r="C16" s="215"/>
      <c r="D16" s="215"/>
      <c r="E16" s="215"/>
      <c r="F16" s="215"/>
      <c r="G16" s="215"/>
      <c r="H16" s="109">
        <f>SUM(H15)</f>
        <v>3.472222222222222E-3</v>
      </c>
      <c r="I16" s="112">
        <f>SUM(I15)</f>
        <v>1.5</v>
      </c>
      <c r="J16" s="230"/>
      <c r="K16" s="230"/>
      <c r="L16" s="230"/>
      <c r="M16" s="230"/>
      <c r="N16" s="230"/>
      <c r="O16" s="108"/>
      <c r="P16" s="115"/>
    </row>
    <row r="17" spans="1:16" s="6" customFormat="1" ht="24" hidden="1" thickBot="1" x14ac:dyDescent="0.25">
      <c r="A17" s="216" t="s">
        <v>91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</row>
    <row r="18" spans="1:16" s="6" customFormat="1" ht="19.5" hidden="1" thickBot="1" x14ac:dyDescent="0.25">
      <c r="A18" s="24"/>
      <c r="B18" s="25"/>
      <c r="C18" s="5"/>
      <c r="D18" s="29"/>
      <c r="E18" s="29"/>
      <c r="F18" s="9"/>
      <c r="G18" s="9"/>
      <c r="H18" s="27"/>
      <c r="I18" s="28"/>
      <c r="J18" s="38"/>
      <c r="K18" s="39"/>
      <c r="L18" s="29"/>
      <c r="M18" s="39"/>
      <c r="N18" s="30"/>
    </row>
    <row r="19" spans="1:16" s="6" customFormat="1" ht="19.5" hidden="1" thickBot="1" x14ac:dyDescent="0.25">
      <c r="A19" s="40"/>
      <c r="B19" s="34"/>
      <c r="C19" s="41"/>
      <c r="D19" s="35"/>
      <c r="E19" s="35"/>
      <c r="F19" s="11"/>
      <c r="G19" s="11"/>
      <c r="H19" s="36"/>
      <c r="I19" s="42"/>
      <c r="J19" s="35"/>
      <c r="K19" s="35"/>
      <c r="L19" s="35"/>
      <c r="M19" s="35"/>
      <c r="N19" s="37"/>
    </row>
    <row r="20" spans="1:16" s="6" customFormat="1" ht="24" hidden="1" thickBot="1" x14ac:dyDescent="0.25">
      <c r="A20" s="219" t="s">
        <v>32</v>
      </c>
      <c r="B20" s="220"/>
      <c r="C20" s="220"/>
      <c r="D20" s="220"/>
      <c r="E20" s="220"/>
      <c r="F20" s="220"/>
      <c r="G20" s="221"/>
      <c r="H20" s="43">
        <f>SUM(H18:H19)</f>
        <v>0</v>
      </c>
      <c r="I20" s="44">
        <f>SUM(I18:I19)</f>
        <v>0</v>
      </c>
      <c r="J20" s="45"/>
      <c r="K20" s="23"/>
      <c r="L20" s="23"/>
      <c r="M20" s="46"/>
      <c r="N20" s="47"/>
    </row>
    <row r="21" spans="1:16" s="6" customFormat="1" ht="24" customHeight="1" thickBot="1" x14ac:dyDescent="0.25">
      <c r="A21" s="177" t="s">
        <v>92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</row>
    <row r="22" spans="1:16" s="6" customFormat="1" ht="56.25" x14ac:dyDescent="0.2">
      <c r="A22" s="50">
        <v>6</v>
      </c>
      <c r="B22" s="25" t="s">
        <v>66</v>
      </c>
      <c r="C22" s="144" t="s">
        <v>36</v>
      </c>
      <c r="D22" s="145" t="s">
        <v>93</v>
      </c>
      <c r="E22" s="106" t="s">
        <v>94</v>
      </c>
      <c r="F22" s="145" t="s">
        <v>95</v>
      </c>
      <c r="G22" s="145" t="s">
        <v>96</v>
      </c>
      <c r="H22" s="146">
        <v>2.0833333333333333E-3</v>
      </c>
      <c r="I22" s="147">
        <v>12</v>
      </c>
      <c r="J22" s="95" t="s">
        <v>97</v>
      </c>
      <c r="K22" s="148" t="s">
        <v>201</v>
      </c>
      <c r="L22" s="149" t="s">
        <v>232</v>
      </c>
      <c r="M22" s="148" t="s">
        <v>202</v>
      </c>
      <c r="N22" s="106">
        <v>693</v>
      </c>
      <c r="O22" s="106">
        <v>-2</v>
      </c>
      <c r="P22" s="97" t="s">
        <v>171</v>
      </c>
    </row>
    <row r="23" spans="1:16" s="6" customFormat="1" ht="24" thickBot="1" x14ac:dyDescent="0.25">
      <c r="A23" s="214" t="s">
        <v>32</v>
      </c>
      <c r="B23" s="215"/>
      <c r="C23" s="215"/>
      <c r="D23" s="215"/>
      <c r="E23" s="215"/>
      <c r="F23" s="215"/>
      <c r="G23" s="215"/>
      <c r="H23" s="109">
        <f>SUM(H22:H22)</f>
        <v>2.0833333333333333E-3</v>
      </c>
      <c r="I23" s="112">
        <f>SUM(I22:I22)</f>
        <v>12</v>
      </c>
      <c r="J23" s="103"/>
      <c r="K23" s="103"/>
      <c r="L23" s="103"/>
      <c r="M23" s="111"/>
      <c r="N23" s="111"/>
      <c r="O23" s="113"/>
      <c r="P23" s="37"/>
    </row>
    <row r="24" spans="1:16" s="6" customFormat="1" ht="24" customHeight="1" thickBot="1" x14ac:dyDescent="0.25">
      <c r="A24" s="177" t="s">
        <v>98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</row>
    <row r="25" spans="1:16" s="6" customFormat="1" ht="262.5" x14ac:dyDescent="0.2">
      <c r="A25" s="50">
        <v>7</v>
      </c>
      <c r="B25" s="25" t="s">
        <v>66</v>
      </c>
      <c r="C25" s="144" t="s">
        <v>51</v>
      </c>
      <c r="D25" s="145" t="s">
        <v>53</v>
      </c>
      <c r="E25" s="106" t="s">
        <v>99</v>
      </c>
      <c r="F25" s="145" t="s">
        <v>100</v>
      </c>
      <c r="G25" s="145" t="s">
        <v>101</v>
      </c>
      <c r="H25" s="146">
        <v>5.5555555555555558E-3</v>
      </c>
      <c r="I25" s="147">
        <v>54</v>
      </c>
      <c r="J25" s="95" t="s">
        <v>102</v>
      </c>
      <c r="K25" s="148" t="s">
        <v>203</v>
      </c>
      <c r="L25" s="148" t="s">
        <v>231</v>
      </c>
      <c r="M25" s="148" t="s">
        <v>204</v>
      </c>
      <c r="N25" s="106">
        <v>647</v>
      </c>
      <c r="O25" s="106">
        <v>-5</v>
      </c>
      <c r="P25" s="107" t="s">
        <v>170</v>
      </c>
    </row>
    <row r="26" spans="1:16" ht="24" thickBot="1" x14ac:dyDescent="0.25">
      <c r="A26" s="214" t="s">
        <v>32</v>
      </c>
      <c r="B26" s="215"/>
      <c r="C26" s="215"/>
      <c r="D26" s="215"/>
      <c r="E26" s="215"/>
      <c r="F26" s="215"/>
      <c r="G26" s="215"/>
      <c r="H26" s="109">
        <f>SUM(H25:H25)</f>
        <v>5.5555555555555558E-3</v>
      </c>
      <c r="I26" s="112">
        <f>SUM(I25:I25)</f>
        <v>54</v>
      </c>
      <c r="J26" s="103"/>
      <c r="K26" s="103"/>
      <c r="L26" s="103"/>
      <c r="M26" s="111"/>
      <c r="N26" s="111"/>
      <c r="O26" s="108"/>
      <c r="P26" s="115"/>
    </row>
    <row r="27" spans="1:16" s="6" customFormat="1" ht="24" customHeight="1" thickBot="1" x14ac:dyDescent="0.25">
      <c r="A27" s="177" t="s">
        <v>103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</row>
    <row r="28" spans="1:16" s="6" customFormat="1" ht="37.5" x14ac:dyDescent="0.2">
      <c r="A28" s="212">
        <v>8</v>
      </c>
      <c r="B28" s="25" t="s">
        <v>66</v>
      </c>
      <c r="C28" s="25" t="s">
        <v>46</v>
      </c>
      <c r="D28" s="9" t="s">
        <v>104</v>
      </c>
      <c r="E28" s="26" t="s">
        <v>105</v>
      </c>
      <c r="F28" s="94" t="s">
        <v>43</v>
      </c>
      <c r="G28" s="94" t="s">
        <v>106</v>
      </c>
      <c r="H28" s="27">
        <v>2.7777777777777779E-3</v>
      </c>
      <c r="I28" s="28">
        <v>36</v>
      </c>
      <c r="J28" s="164" t="s">
        <v>107</v>
      </c>
      <c r="K28" s="227" t="s">
        <v>228</v>
      </c>
      <c r="L28" s="227" t="s">
        <v>234</v>
      </c>
      <c r="M28" s="227" t="s">
        <v>236</v>
      </c>
      <c r="N28" s="162">
        <v>1100</v>
      </c>
      <c r="O28" s="96">
        <v>-1</v>
      </c>
      <c r="P28" s="224" t="s">
        <v>172</v>
      </c>
    </row>
    <row r="29" spans="1:16" s="6" customFormat="1" ht="37.5" x14ac:dyDescent="0.2">
      <c r="A29" s="213"/>
      <c r="B29" s="8" t="s">
        <v>66</v>
      </c>
      <c r="C29" s="8" t="s">
        <v>46</v>
      </c>
      <c r="D29" s="10" t="s">
        <v>108</v>
      </c>
      <c r="E29" s="32" t="s">
        <v>105</v>
      </c>
      <c r="F29" s="91" t="s">
        <v>106</v>
      </c>
      <c r="G29" s="91" t="s">
        <v>109</v>
      </c>
      <c r="H29" s="17">
        <v>6.6666666666666666E-2</v>
      </c>
      <c r="I29" s="7">
        <v>635</v>
      </c>
      <c r="J29" s="165" t="s">
        <v>107</v>
      </c>
      <c r="K29" s="228"/>
      <c r="L29" s="228"/>
      <c r="M29" s="228"/>
      <c r="N29" s="163">
        <v>780</v>
      </c>
      <c r="O29" s="92">
        <v>-1</v>
      </c>
      <c r="P29" s="225"/>
    </row>
    <row r="30" spans="1:16" s="6" customFormat="1" ht="37.5" x14ac:dyDescent="0.2">
      <c r="A30" s="213"/>
      <c r="B30" s="8" t="s">
        <v>66</v>
      </c>
      <c r="C30" s="8" t="s">
        <v>46</v>
      </c>
      <c r="D30" s="10" t="s">
        <v>104</v>
      </c>
      <c r="E30" s="32" t="s">
        <v>105</v>
      </c>
      <c r="F30" s="91" t="s">
        <v>109</v>
      </c>
      <c r="G30" s="91" t="s">
        <v>110</v>
      </c>
      <c r="H30" s="17">
        <v>3.472222222222222E-3</v>
      </c>
      <c r="I30" s="7">
        <v>51</v>
      </c>
      <c r="J30" s="165" t="s">
        <v>107</v>
      </c>
      <c r="K30" s="228"/>
      <c r="L30" s="228"/>
      <c r="M30" s="228"/>
      <c r="N30" s="163">
        <v>1100</v>
      </c>
      <c r="O30" s="92">
        <v>-1</v>
      </c>
      <c r="P30" s="225"/>
    </row>
    <row r="31" spans="1:16" s="6" customFormat="1" ht="37.5" x14ac:dyDescent="0.2">
      <c r="A31" s="213"/>
      <c r="B31" s="8" t="s">
        <v>66</v>
      </c>
      <c r="C31" s="8" t="s">
        <v>46</v>
      </c>
      <c r="D31" s="10" t="s">
        <v>108</v>
      </c>
      <c r="E31" s="32" t="s">
        <v>105</v>
      </c>
      <c r="F31" s="91" t="s">
        <v>110</v>
      </c>
      <c r="G31" s="91" t="s">
        <v>111</v>
      </c>
      <c r="H31" s="17">
        <v>5.6944444444444443E-2</v>
      </c>
      <c r="I31" s="7">
        <v>515</v>
      </c>
      <c r="J31" s="165" t="s">
        <v>107</v>
      </c>
      <c r="K31" s="228"/>
      <c r="L31" s="228"/>
      <c r="M31" s="228"/>
      <c r="N31" s="163">
        <v>780</v>
      </c>
      <c r="O31" s="92">
        <v>-1</v>
      </c>
      <c r="P31" s="225"/>
    </row>
    <row r="32" spans="1:16" s="6" customFormat="1" ht="37.5" x14ac:dyDescent="0.2">
      <c r="A32" s="213"/>
      <c r="B32" s="8" t="s">
        <v>66</v>
      </c>
      <c r="C32" s="8" t="s">
        <v>46</v>
      </c>
      <c r="D32" s="10" t="s">
        <v>104</v>
      </c>
      <c r="E32" s="32" t="s">
        <v>105</v>
      </c>
      <c r="F32" s="91" t="s">
        <v>111</v>
      </c>
      <c r="G32" s="91" t="s">
        <v>112</v>
      </c>
      <c r="H32" s="17">
        <v>2.0833333333333333E-3</v>
      </c>
      <c r="I32" s="7">
        <v>30</v>
      </c>
      <c r="J32" s="165" t="s">
        <v>107</v>
      </c>
      <c r="K32" s="228"/>
      <c r="L32" s="228"/>
      <c r="M32" s="228"/>
      <c r="N32" s="163">
        <v>1100</v>
      </c>
      <c r="O32" s="92">
        <v>-1</v>
      </c>
      <c r="P32" s="225"/>
    </row>
    <row r="33" spans="1:18" s="6" customFormat="1" ht="37.5" x14ac:dyDescent="0.2">
      <c r="A33" s="213"/>
      <c r="B33" s="8" t="s">
        <v>66</v>
      </c>
      <c r="C33" s="8" t="s">
        <v>46</v>
      </c>
      <c r="D33" s="10" t="s">
        <v>108</v>
      </c>
      <c r="E33" s="32" t="s">
        <v>105</v>
      </c>
      <c r="F33" s="91" t="s">
        <v>112</v>
      </c>
      <c r="G33" s="91" t="s">
        <v>59</v>
      </c>
      <c r="H33" s="17">
        <v>0.11041666666666666</v>
      </c>
      <c r="I33" s="7">
        <v>540</v>
      </c>
      <c r="J33" s="165" t="s">
        <v>107</v>
      </c>
      <c r="K33" s="228"/>
      <c r="L33" s="228"/>
      <c r="M33" s="228"/>
      <c r="N33" s="163">
        <v>780</v>
      </c>
      <c r="O33" s="92">
        <v>-1</v>
      </c>
      <c r="P33" s="225"/>
    </row>
    <row r="34" spans="1:18" ht="37.5" x14ac:dyDescent="0.2">
      <c r="A34" s="213"/>
      <c r="B34" s="8" t="s">
        <v>66</v>
      </c>
      <c r="C34" s="8" t="s">
        <v>46</v>
      </c>
      <c r="D34" s="10" t="s">
        <v>108</v>
      </c>
      <c r="E34" s="32" t="s">
        <v>105</v>
      </c>
      <c r="F34" s="91" t="s">
        <v>59</v>
      </c>
      <c r="G34" s="91" t="s">
        <v>57</v>
      </c>
      <c r="H34" s="17">
        <v>3.1944444444444449E-2</v>
      </c>
      <c r="I34" s="7">
        <v>190</v>
      </c>
      <c r="J34" s="165" t="s">
        <v>107</v>
      </c>
      <c r="K34" s="228"/>
      <c r="L34" s="228"/>
      <c r="M34" s="228"/>
      <c r="N34" s="163">
        <v>315</v>
      </c>
      <c r="O34" s="92">
        <v>-1</v>
      </c>
      <c r="P34" s="225"/>
    </row>
    <row r="35" spans="1:18" s="6" customFormat="1" ht="37.5" x14ac:dyDescent="0.2">
      <c r="A35" s="213"/>
      <c r="B35" s="8" t="s">
        <v>66</v>
      </c>
      <c r="C35" s="8" t="s">
        <v>46</v>
      </c>
      <c r="D35" s="10" t="s">
        <v>108</v>
      </c>
      <c r="E35" s="32" t="s">
        <v>105</v>
      </c>
      <c r="F35" s="91" t="s">
        <v>57</v>
      </c>
      <c r="G35" s="91" t="s">
        <v>58</v>
      </c>
      <c r="H35" s="17">
        <v>3.125E-2</v>
      </c>
      <c r="I35" s="7">
        <v>630</v>
      </c>
      <c r="J35" s="165" t="s">
        <v>113</v>
      </c>
      <c r="K35" s="229"/>
      <c r="L35" s="229"/>
      <c r="M35" s="229"/>
      <c r="N35" s="163">
        <v>780</v>
      </c>
      <c r="O35" s="92">
        <v>-1</v>
      </c>
      <c r="P35" s="226"/>
    </row>
    <row r="36" spans="1:18" s="6" customFormat="1" ht="19.5" thickBot="1" x14ac:dyDescent="0.25">
      <c r="A36" s="214" t="s">
        <v>32</v>
      </c>
      <c r="B36" s="215"/>
      <c r="C36" s="215"/>
      <c r="D36" s="215"/>
      <c r="E36" s="215"/>
      <c r="F36" s="215"/>
      <c r="G36" s="215"/>
      <c r="H36" s="36">
        <f>SUM(H28:H35)</f>
        <v>0.30555555555555558</v>
      </c>
      <c r="I36" s="112">
        <f>SUM(I28:I35)</f>
        <v>2627</v>
      </c>
      <c r="J36" s="103"/>
      <c r="K36" s="103"/>
      <c r="L36" s="103"/>
      <c r="M36" s="113"/>
      <c r="N36" s="113"/>
      <c r="O36" s="113"/>
      <c r="P36" s="37"/>
    </row>
    <row r="37" spans="1:18" s="6" customFormat="1" ht="21" customHeight="1" thickBot="1" x14ac:dyDescent="0.25">
      <c r="A37" s="222" t="s">
        <v>12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1:18" s="6" customFormat="1" ht="72.75" customHeight="1" x14ac:dyDescent="0.2">
      <c r="A38" s="105" t="s">
        <v>1</v>
      </c>
      <c r="B38" s="106" t="s">
        <v>2</v>
      </c>
      <c r="C38" s="106" t="s">
        <v>3</v>
      </c>
      <c r="D38" s="106" t="s">
        <v>4</v>
      </c>
      <c r="E38" s="106" t="s">
        <v>13</v>
      </c>
      <c r="F38" s="173" t="s">
        <v>14</v>
      </c>
      <c r="G38" s="173"/>
      <c r="H38" s="173" t="s">
        <v>15</v>
      </c>
      <c r="I38" s="173"/>
      <c r="J38" s="173"/>
      <c r="K38" s="106" t="s">
        <v>163</v>
      </c>
      <c r="L38" s="172" t="s">
        <v>166</v>
      </c>
      <c r="M38" s="172"/>
      <c r="N38" s="173" t="s">
        <v>9</v>
      </c>
      <c r="O38" s="173"/>
      <c r="P38" s="107" t="s">
        <v>165</v>
      </c>
    </row>
    <row r="39" spans="1:18" s="6" customFormat="1" ht="37.5" customHeight="1" x14ac:dyDescent="0.2">
      <c r="A39" s="114">
        <v>1</v>
      </c>
      <c r="B39" s="8" t="s">
        <v>66</v>
      </c>
      <c r="C39" s="8" t="s">
        <v>34</v>
      </c>
      <c r="D39" s="10" t="s">
        <v>48</v>
      </c>
      <c r="E39" s="99" t="s">
        <v>114</v>
      </c>
      <c r="F39" s="208" t="s">
        <v>49</v>
      </c>
      <c r="G39" s="208"/>
      <c r="H39" s="209" t="s">
        <v>115</v>
      </c>
      <c r="I39" s="209"/>
      <c r="J39" s="209"/>
      <c r="K39" s="149" t="s">
        <v>205</v>
      </c>
      <c r="L39" s="167" t="s">
        <v>206</v>
      </c>
      <c r="M39" s="167"/>
      <c r="N39" s="167">
        <v>-5</v>
      </c>
      <c r="O39" s="167"/>
      <c r="P39" s="116" t="s">
        <v>170</v>
      </c>
    </row>
    <row r="40" spans="1:18" s="6" customFormat="1" ht="37.5" customHeight="1" x14ac:dyDescent="0.2">
      <c r="A40" s="114">
        <v>2</v>
      </c>
      <c r="B40" s="8" t="s">
        <v>66</v>
      </c>
      <c r="C40" s="8" t="s">
        <v>77</v>
      </c>
      <c r="D40" s="10" t="s">
        <v>47</v>
      </c>
      <c r="E40" s="32" t="s">
        <v>73</v>
      </c>
      <c r="F40" s="208" t="s">
        <v>116</v>
      </c>
      <c r="G40" s="208"/>
      <c r="H40" s="209" t="s">
        <v>117</v>
      </c>
      <c r="I40" s="209"/>
      <c r="J40" s="209"/>
      <c r="K40" s="149" t="s">
        <v>207</v>
      </c>
      <c r="L40" s="167" t="s">
        <v>208</v>
      </c>
      <c r="M40" s="167"/>
      <c r="N40" s="167">
        <v>-8</v>
      </c>
      <c r="O40" s="167"/>
      <c r="P40" s="116" t="s">
        <v>170</v>
      </c>
    </row>
    <row r="41" spans="1:18" s="6" customFormat="1" ht="112.5" x14ac:dyDescent="0.2">
      <c r="A41" s="114">
        <v>3</v>
      </c>
      <c r="B41" s="8" t="s">
        <v>66</v>
      </c>
      <c r="C41" s="8" t="s">
        <v>77</v>
      </c>
      <c r="D41" s="10" t="s">
        <v>50</v>
      </c>
      <c r="E41" s="32" t="s">
        <v>118</v>
      </c>
      <c r="F41" s="208" t="s">
        <v>119</v>
      </c>
      <c r="G41" s="208"/>
      <c r="H41" s="209" t="s">
        <v>120</v>
      </c>
      <c r="I41" s="209"/>
      <c r="J41" s="209"/>
      <c r="K41" s="149" t="s">
        <v>209</v>
      </c>
      <c r="L41" s="167" t="s">
        <v>210</v>
      </c>
      <c r="M41" s="167"/>
      <c r="N41" s="167">
        <v>-12</v>
      </c>
      <c r="O41" s="167"/>
      <c r="P41" s="116" t="s">
        <v>170</v>
      </c>
    </row>
    <row r="42" spans="1:18" s="6" customFormat="1" ht="37.5" x14ac:dyDescent="0.2">
      <c r="A42" s="114">
        <v>4</v>
      </c>
      <c r="B42" s="8" t="s">
        <v>66</v>
      </c>
      <c r="C42" s="8" t="s">
        <v>39</v>
      </c>
      <c r="D42" s="10" t="s">
        <v>48</v>
      </c>
      <c r="E42" s="99" t="s">
        <v>73</v>
      </c>
      <c r="F42" s="208" t="s">
        <v>121</v>
      </c>
      <c r="G42" s="208"/>
      <c r="H42" s="209" t="s">
        <v>122</v>
      </c>
      <c r="I42" s="209"/>
      <c r="J42" s="209"/>
      <c r="K42" s="149" t="s">
        <v>211</v>
      </c>
      <c r="L42" s="167" t="s">
        <v>212</v>
      </c>
      <c r="M42" s="167"/>
      <c r="N42" s="167">
        <v>-10</v>
      </c>
      <c r="O42" s="167"/>
      <c r="P42" s="118" t="s">
        <v>169</v>
      </c>
    </row>
    <row r="43" spans="1:18" s="6" customFormat="1" ht="37.5" customHeight="1" x14ac:dyDescent="0.2">
      <c r="A43" s="114">
        <v>5</v>
      </c>
      <c r="B43" s="8" t="s">
        <v>66</v>
      </c>
      <c r="C43" s="8" t="s">
        <v>38</v>
      </c>
      <c r="D43" s="10" t="s">
        <v>37</v>
      </c>
      <c r="E43" s="32" t="s">
        <v>73</v>
      </c>
      <c r="F43" s="208" t="s">
        <v>123</v>
      </c>
      <c r="G43" s="208"/>
      <c r="H43" s="209" t="s">
        <v>124</v>
      </c>
      <c r="I43" s="209"/>
      <c r="J43" s="209"/>
      <c r="K43" s="149" t="s">
        <v>213</v>
      </c>
      <c r="L43" s="167" t="s">
        <v>214</v>
      </c>
      <c r="M43" s="167"/>
      <c r="N43" s="167">
        <v>-10</v>
      </c>
      <c r="O43" s="167"/>
      <c r="P43" s="118" t="s">
        <v>169</v>
      </c>
    </row>
    <row r="44" spans="1:18" s="6" customFormat="1" ht="37.5" customHeight="1" x14ac:dyDescent="0.2">
      <c r="A44" s="114">
        <v>6</v>
      </c>
      <c r="B44" s="8" t="s">
        <v>66</v>
      </c>
      <c r="C44" s="8" t="s">
        <v>125</v>
      </c>
      <c r="D44" s="10" t="s">
        <v>126</v>
      </c>
      <c r="E44" s="32" t="s">
        <v>86</v>
      </c>
      <c r="F44" s="208" t="s">
        <v>127</v>
      </c>
      <c r="G44" s="208"/>
      <c r="H44" s="209" t="s">
        <v>128</v>
      </c>
      <c r="I44" s="209"/>
      <c r="J44" s="209"/>
      <c r="K44" s="149" t="s">
        <v>215</v>
      </c>
      <c r="L44" s="167" t="s">
        <v>216</v>
      </c>
      <c r="M44" s="167"/>
      <c r="N44" s="167">
        <v>-23</v>
      </c>
      <c r="O44" s="167"/>
      <c r="P44" s="118" t="s">
        <v>169</v>
      </c>
    </row>
    <row r="45" spans="1:18" s="6" customFormat="1" ht="80.25" customHeight="1" x14ac:dyDescent="0.2">
      <c r="A45" s="114">
        <v>7</v>
      </c>
      <c r="B45" s="8" t="s">
        <v>66</v>
      </c>
      <c r="C45" s="8" t="s">
        <v>77</v>
      </c>
      <c r="D45" s="10" t="s">
        <v>47</v>
      </c>
      <c r="E45" s="32" t="s">
        <v>129</v>
      </c>
      <c r="F45" s="208" t="s">
        <v>130</v>
      </c>
      <c r="G45" s="208"/>
      <c r="H45" s="209" t="s">
        <v>131</v>
      </c>
      <c r="I45" s="209"/>
      <c r="J45" s="209"/>
      <c r="K45" s="149" t="s">
        <v>207</v>
      </c>
      <c r="L45" s="167" t="s">
        <v>208</v>
      </c>
      <c r="M45" s="167"/>
      <c r="N45" s="167">
        <v>-32</v>
      </c>
      <c r="O45" s="167"/>
      <c r="P45" s="116" t="s">
        <v>170</v>
      </c>
    </row>
    <row r="46" spans="1:18" s="6" customFormat="1" ht="93.75" customHeight="1" x14ac:dyDescent="0.2">
      <c r="A46" s="114">
        <v>8</v>
      </c>
      <c r="B46" s="8" t="s">
        <v>66</v>
      </c>
      <c r="C46" s="8" t="s">
        <v>35</v>
      </c>
      <c r="D46" s="10" t="s">
        <v>45</v>
      </c>
      <c r="E46" s="99" t="s">
        <v>132</v>
      </c>
      <c r="F46" s="208" t="s">
        <v>133</v>
      </c>
      <c r="G46" s="208"/>
      <c r="H46" s="209" t="s">
        <v>134</v>
      </c>
      <c r="I46" s="209"/>
      <c r="J46" s="209"/>
      <c r="K46" s="149" t="s">
        <v>217</v>
      </c>
      <c r="L46" s="167" t="s">
        <v>218</v>
      </c>
      <c r="M46" s="167"/>
      <c r="N46" s="167">
        <v>-29</v>
      </c>
      <c r="O46" s="167"/>
      <c r="P46" s="120" t="s">
        <v>171</v>
      </c>
    </row>
    <row r="47" spans="1:18" ht="81" customHeight="1" x14ac:dyDescent="0.2">
      <c r="A47" s="114">
        <v>9</v>
      </c>
      <c r="B47" s="8" t="s">
        <v>66</v>
      </c>
      <c r="C47" s="8" t="s">
        <v>77</v>
      </c>
      <c r="D47" s="10" t="s">
        <v>47</v>
      </c>
      <c r="E47" s="32" t="s">
        <v>73</v>
      </c>
      <c r="F47" s="208" t="s">
        <v>135</v>
      </c>
      <c r="G47" s="208"/>
      <c r="H47" s="209" t="s">
        <v>136</v>
      </c>
      <c r="I47" s="209"/>
      <c r="J47" s="209"/>
      <c r="K47" s="149" t="s">
        <v>207</v>
      </c>
      <c r="L47" s="167" t="s">
        <v>208</v>
      </c>
      <c r="M47" s="167"/>
      <c r="N47" s="167">
        <v>-12</v>
      </c>
      <c r="O47" s="167"/>
      <c r="P47" s="117" t="s">
        <v>170</v>
      </c>
      <c r="R47" s="51"/>
    </row>
    <row r="48" spans="1:18" ht="37.5" customHeight="1" x14ac:dyDescent="0.2">
      <c r="A48" s="114">
        <v>10</v>
      </c>
      <c r="B48" s="8" t="s">
        <v>66</v>
      </c>
      <c r="C48" s="8" t="s">
        <v>36</v>
      </c>
      <c r="D48" s="10" t="s">
        <v>44</v>
      </c>
      <c r="E48" s="32" t="s">
        <v>86</v>
      </c>
      <c r="F48" s="208" t="s">
        <v>137</v>
      </c>
      <c r="G48" s="208"/>
      <c r="H48" s="209" t="s">
        <v>138</v>
      </c>
      <c r="I48" s="209"/>
      <c r="J48" s="209"/>
      <c r="K48" s="149" t="s">
        <v>219</v>
      </c>
      <c r="L48" s="167" t="s">
        <v>220</v>
      </c>
      <c r="M48" s="167"/>
      <c r="N48" s="167">
        <v>-10</v>
      </c>
      <c r="O48" s="167"/>
      <c r="P48" s="121" t="s">
        <v>171</v>
      </c>
    </row>
    <row r="49" spans="1:16" ht="56.25" x14ac:dyDescent="0.2">
      <c r="A49" s="114">
        <v>11</v>
      </c>
      <c r="B49" s="8" t="s">
        <v>66</v>
      </c>
      <c r="C49" s="8" t="s">
        <v>54</v>
      </c>
      <c r="D49" s="10" t="s">
        <v>55</v>
      </c>
      <c r="E49" s="32" t="s">
        <v>86</v>
      </c>
      <c r="F49" s="208" t="s">
        <v>139</v>
      </c>
      <c r="G49" s="208"/>
      <c r="H49" s="209" t="s">
        <v>140</v>
      </c>
      <c r="I49" s="209"/>
      <c r="J49" s="209"/>
      <c r="K49" s="149" t="s">
        <v>221</v>
      </c>
      <c r="L49" s="167" t="s">
        <v>222</v>
      </c>
      <c r="M49" s="167"/>
      <c r="N49" s="167">
        <v>-8</v>
      </c>
      <c r="O49" s="167"/>
      <c r="P49" s="117" t="s">
        <v>170</v>
      </c>
    </row>
    <row r="50" spans="1:16" ht="37.5" x14ac:dyDescent="0.2">
      <c r="A50" s="114">
        <v>12</v>
      </c>
      <c r="B50" s="8" t="s">
        <v>66</v>
      </c>
      <c r="C50" s="8" t="s">
        <v>34</v>
      </c>
      <c r="D50" s="10" t="s">
        <v>141</v>
      </c>
      <c r="E50" s="99" t="s">
        <v>142</v>
      </c>
      <c r="F50" s="208" t="s">
        <v>143</v>
      </c>
      <c r="G50" s="208"/>
      <c r="H50" s="209" t="s">
        <v>144</v>
      </c>
      <c r="I50" s="209"/>
      <c r="J50" s="209"/>
      <c r="K50" s="149" t="s">
        <v>223</v>
      </c>
      <c r="L50" s="167" t="s">
        <v>224</v>
      </c>
      <c r="M50" s="167"/>
      <c r="N50" s="167">
        <v>-5</v>
      </c>
      <c r="O50" s="167"/>
      <c r="P50" s="117" t="s">
        <v>170</v>
      </c>
    </row>
    <row r="51" spans="1:16" ht="75" x14ac:dyDescent="0.2">
      <c r="A51" s="114">
        <v>13</v>
      </c>
      <c r="B51" s="8" t="s">
        <v>66</v>
      </c>
      <c r="C51" s="8" t="s">
        <v>77</v>
      </c>
      <c r="D51" s="10" t="s">
        <v>47</v>
      </c>
      <c r="E51" s="32" t="s">
        <v>73</v>
      </c>
      <c r="F51" s="208" t="s">
        <v>145</v>
      </c>
      <c r="G51" s="208"/>
      <c r="H51" s="209" t="s">
        <v>146</v>
      </c>
      <c r="I51" s="209"/>
      <c r="J51" s="209"/>
      <c r="K51" s="149" t="s">
        <v>207</v>
      </c>
      <c r="L51" s="167" t="s">
        <v>208</v>
      </c>
      <c r="M51" s="167"/>
      <c r="N51" s="167">
        <v>-5</v>
      </c>
      <c r="O51" s="167"/>
      <c r="P51" s="117" t="s">
        <v>170</v>
      </c>
    </row>
    <row r="52" spans="1:16" ht="37.5" x14ac:dyDescent="0.2">
      <c r="A52" s="114">
        <v>14</v>
      </c>
      <c r="B52" s="8" t="s">
        <v>66</v>
      </c>
      <c r="C52" s="8" t="s">
        <v>72</v>
      </c>
      <c r="D52" s="10" t="s">
        <v>48</v>
      </c>
      <c r="E52" s="32" t="s">
        <v>73</v>
      </c>
      <c r="F52" s="208" t="s">
        <v>147</v>
      </c>
      <c r="G52" s="208"/>
      <c r="H52" s="209" t="s">
        <v>148</v>
      </c>
      <c r="I52" s="209"/>
      <c r="J52" s="209"/>
      <c r="K52" s="149" t="s">
        <v>215</v>
      </c>
      <c r="L52" s="167" t="s">
        <v>225</v>
      </c>
      <c r="M52" s="167"/>
      <c r="N52" s="167">
        <v>-5</v>
      </c>
      <c r="O52" s="167"/>
      <c r="P52" s="119" t="s">
        <v>169</v>
      </c>
    </row>
    <row r="53" spans="1:16" ht="37.5" customHeight="1" x14ac:dyDescent="0.2">
      <c r="A53" s="114">
        <v>15</v>
      </c>
      <c r="B53" s="8" t="s">
        <v>66</v>
      </c>
      <c r="C53" s="8" t="s">
        <v>36</v>
      </c>
      <c r="D53" s="10" t="s">
        <v>44</v>
      </c>
      <c r="E53" s="32" t="s">
        <v>73</v>
      </c>
      <c r="F53" s="208" t="s">
        <v>149</v>
      </c>
      <c r="G53" s="208"/>
      <c r="H53" s="209" t="s">
        <v>150</v>
      </c>
      <c r="I53" s="209"/>
      <c r="J53" s="209"/>
      <c r="K53" s="149" t="s">
        <v>201</v>
      </c>
      <c r="L53" s="167" t="s">
        <v>202</v>
      </c>
      <c r="M53" s="167"/>
      <c r="N53" s="167">
        <v>-5</v>
      </c>
      <c r="O53" s="167"/>
      <c r="P53" s="121" t="s">
        <v>171</v>
      </c>
    </row>
    <row r="54" spans="1:16" ht="37.5" customHeight="1" thickBot="1" x14ac:dyDescent="0.25">
      <c r="A54" s="156">
        <v>16</v>
      </c>
      <c r="B54" s="34" t="s">
        <v>66</v>
      </c>
      <c r="C54" s="34" t="s">
        <v>41</v>
      </c>
      <c r="D54" s="11" t="s">
        <v>151</v>
      </c>
      <c r="E54" s="157" t="s">
        <v>73</v>
      </c>
      <c r="F54" s="210" t="s">
        <v>152</v>
      </c>
      <c r="G54" s="210"/>
      <c r="H54" s="211" t="s">
        <v>153</v>
      </c>
      <c r="I54" s="211"/>
      <c r="J54" s="211"/>
      <c r="K54" s="158" t="s">
        <v>226</v>
      </c>
      <c r="L54" s="166" t="s">
        <v>227</v>
      </c>
      <c r="M54" s="166"/>
      <c r="N54" s="166">
        <v>-5</v>
      </c>
      <c r="O54" s="166"/>
      <c r="P54" s="159" t="s">
        <v>169</v>
      </c>
    </row>
    <row r="55" spans="1:16" ht="17.25" thickBot="1" x14ac:dyDescent="0.3">
      <c r="A55" s="150"/>
      <c r="B55" s="201" t="s">
        <v>167</v>
      </c>
      <c r="C55" s="201"/>
      <c r="D55" s="201"/>
      <c r="E55" s="151"/>
      <c r="F55" s="152"/>
      <c r="G55" s="153"/>
      <c r="H55" s="153"/>
      <c r="I55" s="154"/>
      <c r="J55" s="154"/>
      <c r="K55" s="154"/>
      <c r="L55" s="154"/>
      <c r="M55" s="154"/>
      <c r="N55" s="154"/>
      <c r="O55" s="154"/>
      <c r="P55" s="155"/>
    </row>
    <row r="56" spans="1:16" ht="17.25" thickBot="1" x14ac:dyDescent="0.3">
      <c r="B56" s="56"/>
      <c r="C56" s="56"/>
      <c r="D56" s="57"/>
      <c r="E56" s="53"/>
      <c r="F56" s="54"/>
      <c r="G56" s="55"/>
      <c r="H56" s="55"/>
      <c r="I56" s="18"/>
    </row>
    <row r="57" spans="1:16" ht="32.25" thickBot="1" x14ac:dyDescent="0.25">
      <c r="A57" s="202" t="s">
        <v>16</v>
      </c>
      <c r="B57" s="203"/>
      <c r="C57" s="1" t="s">
        <v>154</v>
      </c>
      <c r="D57" s="1" t="s">
        <v>155</v>
      </c>
      <c r="E57" s="1" t="s">
        <v>156</v>
      </c>
      <c r="F57" s="58"/>
      <c r="G57" s="58"/>
      <c r="H57" s="59"/>
      <c r="I57" s="18"/>
      <c r="J57" s="122" t="s">
        <v>173</v>
      </c>
      <c r="K57" s="123" t="s">
        <v>174</v>
      </c>
      <c r="L57" s="124" t="s">
        <v>175</v>
      </c>
    </row>
    <row r="58" spans="1:16" ht="40.5" x14ac:dyDescent="0.2">
      <c r="A58" s="204" t="s">
        <v>17</v>
      </c>
      <c r="B58" s="205"/>
      <c r="C58" s="12">
        <v>6</v>
      </c>
      <c r="D58" s="12">
        <v>16</v>
      </c>
      <c r="E58" s="12">
        <v>10</v>
      </c>
      <c r="F58" s="58"/>
      <c r="G58" s="58"/>
      <c r="H58" s="60"/>
      <c r="I58" s="61"/>
      <c r="J58" s="125">
        <v>1</v>
      </c>
      <c r="K58" s="126" t="s">
        <v>176</v>
      </c>
      <c r="L58" s="127"/>
    </row>
    <row r="59" spans="1:16" ht="20.25" x14ac:dyDescent="0.2">
      <c r="A59" s="197" t="s">
        <v>18</v>
      </c>
      <c r="B59" s="198"/>
      <c r="C59" s="13">
        <v>2</v>
      </c>
      <c r="D59" s="13">
        <v>5</v>
      </c>
      <c r="E59" s="13">
        <v>2</v>
      </c>
      <c r="F59" s="58"/>
      <c r="G59" s="58"/>
      <c r="H59" s="60"/>
      <c r="I59" s="62"/>
      <c r="J59" s="128">
        <v>2</v>
      </c>
      <c r="K59" s="129" t="s">
        <v>177</v>
      </c>
      <c r="L59" s="130"/>
    </row>
    <row r="60" spans="1:16" ht="40.5" x14ac:dyDescent="0.2">
      <c r="A60" s="197" t="s">
        <v>19</v>
      </c>
      <c r="B60" s="198"/>
      <c r="C60" s="13">
        <v>1</v>
      </c>
      <c r="D60" s="13">
        <v>3</v>
      </c>
      <c r="E60" s="13">
        <v>2</v>
      </c>
      <c r="F60" s="58"/>
      <c r="G60" s="58"/>
      <c r="H60" s="60"/>
      <c r="I60" s="62"/>
      <c r="J60" s="131" t="s">
        <v>178</v>
      </c>
      <c r="K60" s="129" t="s">
        <v>179</v>
      </c>
      <c r="L60" s="130">
        <v>1</v>
      </c>
    </row>
    <row r="61" spans="1:16" ht="40.5" x14ac:dyDescent="0.2">
      <c r="A61" s="206" t="s">
        <v>20</v>
      </c>
      <c r="B61" s="207"/>
      <c r="C61" s="13">
        <v>3</v>
      </c>
      <c r="D61" s="13">
        <v>8</v>
      </c>
      <c r="E61" s="13">
        <v>6</v>
      </c>
      <c r="F61" s="58"/>
      <c r="G61" s="58"/>
      <c r="H61" s="60"/>
      <c r="I61" s="63"/>
      <c r="J61" s="131" t="s">
        <v>180</v>
      </c>
      <c r="K61" s="129" t="s">
        <v>181</v>
      </c>
      <c r="L61" s="130"/>
    </row>
    <row r="62" spans="1:16" ht="21" thickBot="1" x14ac:dyDescent="0.25">
      <c r="A62" s="183" t="s">
        <v>21</v>
      </c>
      <c r="B62" s="184"/>
      <c r="C62" s="13"/>
      <c r="D62" s="13"/>
      <c r="E62" s="13"/>
      <c r="F62" s="58"/>
      <c r="G62" s="58"/>
      <c r="H62" s="59"/>
      <c r="I62" s="63"/>
      <c r="J62" s="131" t="s">
        <v>182</v>
      </c>
      <c r="K62" s="129" t="s">
        <v>183</v>
      </c>
      <c r="L62" s="130"/>
    </row>
    <row r="63" spans="1:16" ht="40.5" x14ac:dyDescent="0.2">
      <c r="A63" s="195" t="s">
        <v>22</v>
      </c>
      <c r="B63" s="196"/>
      <c r="C63" s="2">
        <v>1</v>
      </c>
      <c r="D63" s="2"/>
      <c r="E63" s="2"/>
      <c r="F63" s="58"/>
      <c r="G63" s="58"/>
      <c r="H63" s="60"/>
      <c r="I63" s="63"/>
      <c r="J63" s="131" t="s">
        <v>184</v>
      </c>
      <c r="K63" s="129" t="s">
        <v>185</v>
      </c>
      <c r="L63" s="130"/>
    </row>
    <row r="64" spans="1:16" ht="40.5" x14ac:dyDescent="0.2">
      <c r="A64" s="197" t="s">
        <v>23</v>
      </c>
      <c r="B64" s="198"/>
      <c r="C64" s="13">
        <v>1</v>
      </c>
      <c r="D64" s="13"/>
      <c r="E64" s="13"/>
      <c r="F64" s="58"/>
      <c r="G64" s="58"/>
      <c r="H64" s="60"/>
      <c r="I64" s="63"/>
      <c r="J64" s="128">
        <v>3</v>
      </c>
      <c r="K64" s="129" t="s">
        <v>186</v>
      </c>
      <c r="L64" s="130"/>
    </row>
    <row r="65" spans="1:14" ht="40.5" x14ac:dyDescent="0.2">
      <c r="A65" s="197" t="s">
        <v>24</v>
      </c>
      <c r="B65" s="198"/>
      <c r="C65" s="13"/>
      <c r="D65" s="13"/>
      <c r="E65" s="13"/>
      <c r="F65" s="58"/>
      <c r="G65" s="58"/>
      <c r="H65" s="60"/>
      <c r="I65" s="62"/>
      <c r="J65" s="132">
        <v>4</v>
      </c>
      <c r="K65" s="129" t="s">
        <v>187</v>
      </c>
      <c r="L65" s="130">
        <v>2</v>
      </c>
    </row>
    <row r="66" spans="1:14" ht="21" thickBot="1" x14ac:dyDescent="0.25">
      <c r="A66" s="183" t="s">
        <v>25</v>
      </c>
      <c r="B66" s="184"/>
      <c r="C66" s="64"/>
      <c r="D66" s="64"/>
      <c r="E66" s="64"/>
      <c r="F66" s="54"/>
      <c r="G66" s="54"/>
      <c r="H66" s="60"/>
      <c r="I66" s="65"/>
      <c r="J66" s="132">
        <v>5</v>
      </c>
      <c r="K66" s="129" t="s">
        <v>188</v>
      </c>
      <c r="L66" s="130"/>
      <c r="M66" s="48"/>
      <c r="N66" s="49"/>
    </row>
    <row r="67" spans="1:14" ht="40.5" x14ac:dyDescent="0.25">
      <c r="A67" s="199" t="s">
        <v>26</v>
      </c>
      <c r="B67" s="200"/>
      <c r="C67" s="66"/>
      <c r="D67" s="66"/>
      <c r="E67" s="12"/>
      <c r="F67" s="67"/>
      <c r="G67" s="67"/>
      <c r="H67" s="68"/>
      <c r="I67" s="65"/>
      <c r="J67" s="132">
        <v>6</v>
      </c>
      <c r="K67" s="129" t="s">
        <v>189</v>
      </c>
      <c r="L67" s="130"/>
    </row>
    <row r="68" spans="1:14" ht="41.25" thickBot="1" x14ac:dyDescent="0.25">
      <c r="A68" s="183" t="s">
        <v>25</v>
      </c>
      <c r="B68" s="184"/>
      <c r="C68" s="69"/>
      <c r="D68" s="69"/>
      <c r="E68" s="14"/>
      <c r="F68" s="54"/>
      <c r="G68" s="55"/>
      <c r="H68" s="55"/>
      <c r="I68" s="65"/>
      <c r="J68" s="132">
        <v>7</v>
      </c>
      <c r="K68" s="129" t="s">
        <v>190</v>
      </c>
      <c r="L68" s="130">
        <v>1</v>
      </c>
    </row>
    <row r="69" spans="1:14" ht="21" thickBot="1" x14ac:dyDescent="0.25">
      <c r="A69" s="185" t="s">
        <v>27</v>
      </c>
      <c r="B69" s="186"/>
      <c r="C69" s="69">
        <v>1</v>
      </c>
      <c r="D69" s="69"/>
      <c r="E69" s="14">
        <v>1</v>
      </c>
      <c r="F69" s="54"/>
      <c r="G69" s="55"/>
      <c r="H69" s="55"/>
      <c r="I69" s="65"/>
      <c r="J69" s="132">
        <v>8</v>
      </c>
      <c r="K69" s="129" t="s">
        <v>191</v>
      </c>
      <c r="L69" s="130">
        <v>1</v>
      </c>
    </row>
    <row r="70" spans="1:14" ht="44.25" customHeight="1" thickBot="1" x14ac:dyDescent="0.25">
      <c r="A70" s="187" t="s">
        <v>28</v>
      </c>
      <c r="B70" s="188"/>
      <c r="C70" s="70"/>
      <c r="D70" s="70"/>
      <c r="E70" s="15"/>
      <c r="F70" s="54"/>
      <c r="G70" s="55"/>
      <c r="H70" s="55"/>
      <c r="I70" s="65"/>
      <c r="J70" s="133">
        <v>9</v>
      </c>
      <c r="K70" s="134" t="s">
        <v>192</v>
      </c>
      <c r="L70" s="135">
        <v>3</v>
      </c>
    </row>
    <row r="71" spans="1:14" ht="36" customHeight="1" thickBot="1" x14ac:dyDescent="0.35">
      <c r="A71" s="189" t="s">
        <v>29</v>
      </c>
      <c r="B71" s="190"/>
      <c r="C71" s="71"/>
      <c r="D71" s="70"/>
      <c r="E71" s="16"/>
      <c r="F71" s="54"/>
      <c r="G71" s="55"/>
      <c r="H71" s="55"/>
      <c r="I71" s="65"/>
      <c r="J71" s="136"/>
      <c r="K71" s="137" t="s">
        <v>32</v>
      </c>
      <c r="L71" s="138">
        <f>SUM(L58:L70)</f>
        <v>8</v>
      </c>
    </row>
    <row r="72" spans="1:14" ht="21" thickBot="1" x14ac:dyDescent="0.25">
      <c r="A72" s="191" t="s">
        <v>30</v>
      </c>
      <c r="B72" s="192"/>
      <c r="C72" s="72"/>
      <c r="D72" s="69"/>
      <c r="E72" s="13"/>
      <c r="F72" s="54"/>
      <c r="G72" s="55"/>
      <c r="H72" s="55"/>
      <c r="I72" s="65"/>
      <c r="J72" s="73"/>
      <c r="K72" s="74"/>
      <c r="L72" s="48"/>
    </row>
    <row r="73" spans="1:14" ht="17.25" thickBot="1" x14ac:dyDescent="0.25">
      <c r="A73" s="193" t="s">
        <v>31</v>
      </c>
      <c r="B73" s="194"/>
      <c r="C73" s="75"/>
      <c r="D73" s="76"/>
      <c r="E73" s="75"/>
      <c r="H73" s="77"/>
      <c r="I73" s="78"/>
      <c r="J73" s="79"/>
      <c r="K73" s="48"/>
    </row>
    <row r="74" spans="1:14" ht="17.25" thickBot="1" x14ac:dyDescent="0.25">
      <c r="A74" s="3"/>
      <c r="B74" s="4" t="s">
        <v>32</v>
      </c>
      <c r="C74" s="80">
        <f>SUM(C58+C63+C67+C69+C70+C71+C72+C73)</f>
        <v>8</v>
      </c>
      <c r="D74" s="80">
        <f>SUM(D58+D63+D67+D69+D70+D71+D72+D73)</f>
        <v>16</v>
      </c>
      <c r="E74" s="81">
        <v>11</v>
      </c>
      <c r="H74" s="77"/>
      <c r="I74" s="82"/>
    </row>
    <row r="75" spans="1:14" ht="15.75" x14ac:dyDescent="0.2">
      <c r="I75" s="82"/>
    </row>
    <row r="76" spans="1:14" ht="37.5" x14ac:dyDescent="0.3">
      <c r="B76" s="179" t="s">
        <v>33</v>
      </c>
      <c r="C76" s="180"/>
      <c r="D76" s="83" t="s">
        <v>157</v>
      </c>
      <c r="E76" s="83" t="s">
        <v>158</v>
      </c>
      <c r="F76" s="82"/>
      <c r="G76" s="82"/>
      <c r="H76" s="82"/>
    </row>
    <row r="77" spans="1:14" ht="18.75" x14ac:dyDescent="0.2">
      <c r="B77" s="179"/>
      <c r="C77" s="180"/>
      <c r="D77" s="84">
        <f>I13+I16+I36+I23+I26</f>
        <v>2907.4</v>
      </c>
      <c r="E77" s="84">
        <v>1603</v>
      </c>
      <c r="G77" s="85"/>
      <c r="H77" s="85"/>
    </row>
    <row r="78" spans="1:14" ht="18.75" x14ac:dyDescent="0.2">
      <c r="B78" s="86"/>
      <c r="C78" s="86"/>
      <c r="D78" s="87"/>
      <c r="E78" s="87"/>
      <c r="G78" s="85"/>
      <c r="H78" s="85"/>
      <c r="J78" s="88"/>
      <c r="K78" s="51"/>
      <c r="L78" s="89"/>
    </row>
    <row r="79" spans="1:14" ht="37.5" x14ac:dyDescent="0.3">
      <c r="B79" s="181" t="s">
        <v>159</v>
      </c>
      <c r="C79" s="182"/>
      <c r="D79" s="83" t="s">
        <v>160</v>
      </c>
      <c r="E79" s="83" t="s">
        <v>161</v>
      </c>
      <c r="G79" s="85"/>
      <c r="H79" s="85"/>
      <c r="J79" s="88"/>
      <c r="K79" s="51"/>
      <c r="L79" s="89"/>
    </row>
    <row r="80" spans="1:14" ht="18.75" x14ac:dyDescent="0.2">
      <c r="B80" s="181"/>
      <c r="C80" s="182"/>
      <c r="D80" s="90">
        <f>H13+H16+H23+H36+H26+H20</f>
        <v>0.34513888888888888</v>
      </c>
      <c r="E80" s="90">
        <v>0.27361111111111108</v>
      </c>
      <c r="G80" s="85"/>
      <c r="H80" s="85"/>
      <c r="J80" s="88"/>
      <c r="K80" s="51"/>
      <c r="L80" s="89"/>
    </row>
    <row r="85" spans="8:9" x14ac:dyDescent="0.2">
      <c r="H85" s="18"/>
    </row>
    <row r="86" spans="8:9" x14ac:dyDescent="0.2">
      <c r="H86" s="18"/>
      <c r="I86" s="18"/>
    </row>
  </sheetData>
  <mergeCells count="126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A13:G13"/>
    <mergeCell ref="A16:G16"/>
    <mergeCell ref="J16:N16"/>
    <mergeCell ref="H5:H6"/>
    <mergeCell ref="I5:I6"/>
    <mergeCell ref="J5:J6"/>
    <mergeCell ref="K5:K6"/>
    <mergeCell ref="L5:L6"/>
    <mergeCell ref="M5:M6"/>
    <mergeCell ref="F39:G39"/>
    <mergeCell ref="H39:J39"/>
    <mergeCell ref="F40:G40"/>
    <mergeCell ref="H40:J40"/>
    <mergeCell ref="A28:A35"/>
    <mergeCell ref="A36:G36"/>
    <mergeCell ref="F38:G38"/>
    <mergeCell ref="H38:J38"/>
    <mergeCell ref="A17:N17"/>
    <mergeCell ref="A20:G20"/>
    <mergeCell ref="A23:G23"/>
    <mergeCell ref="A26:G26"/>
    <mergeCell ref="A27:P27"/>
    <mergeCell ref="A37:P37"/>
    <mergeCell ref="P28:P35"/>
    <mergeCell ref="K28:K35"/>
    <mergeCell ref="L28:L35"/>
    <mergeCell ref="M28:M35"/>
    <mergeCell ref="F45:G45"/>
    <mergeCell ref="H45:J45"/>
    <mergeCell ref="F46:G46"/>
    <mergeCell ref="H46:J46"/>
    <mergeCell ref="F43:G43"/>
    <mergeCell ref="H43:J43"/>
    <mergeCell ref="F44:G44"/>
    <mergeCell ref="H44:J44"/>
    <mergeCell ref="F41:G41"/>
    <mergeCell ref="H41:J41"/>
    <mergeCell ref="F42:G42"/>
    <mergeCell ref="H42:J42"/>
    <mergeCell ref="F51:G51"/>
    <mergeCell ref="H51:J51"/>
    <mergeCell ref="F52:G52"/>
    <mergeCell ref="H52:J52"/>
    <mergeCell ref="F49:G49"/>
    <mergeCell ref="H49:J49"/>
    <mergeCell ref="F50:G50"/>
    <mergeCell ref="H50:J50"/>
    <mergeCell ref="F47:G47"/>
    <mergeCell ref="H47:J47"/>
    <mergeCell ref="F48:G48"/>
    <mergeCell ref="H48:J48"/>
    <mergeCell ref="B55:D55"/>
    <mergeCell ref="A57:B57"/>
    <mergeCell ref="A58:B58"/>
    <mergeCell ref="A59:B59"/>
    <mergeCell ref="A60:B60"/>
    <mergeCell ref="A61:B61"/>
    <mergeCell ref="F53:G53"/>
    <mergeCell ref="H53:J53"/>
    <mergeCell ref="F54:G54"/>
    <mergeCell ref="H54:J54"/>
    <mergeCell ref="B76:C77"/>
    <mergeCell ref="B79:C80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O5:O6"/>
    <mergeCell ref="P5:P6"/>
    <mergeCell ref="L38:M38"/>
    <mergeCell ref="N38:O38"/>
    <mergeCell ref="N46:O46"/>
    <mergeCell ref="N45:O45"/>
    <mergeCell ref="N44:O44"/>
    <mergeCell ref="N43:O43"/>
    <mergeCell ref="N42:O42"/>
    <mergeCell ref="N41:O41"/>
    <mergeCell ref="N40:O40"/>
    <mergeCell ref="N39:O39"/>
    <mergeCell ref="L46:M46"/>
    <mergeCell ref="L45:M45"/>
    <mergeCell ref="L44:M44"/>
    <mergeCell ref="L43:M43"/>
    <mergeCell ref="L42:M42"/>
    <mergeCell ref="L41:M41"/>
    <mergeCell ref="L40:M40"/>
    <mergeCell ref="L39:M39"/>
    <mergeCell ref="A8:P8"/>
    <mergeCell ref="A14:P14"/>
    <mergeCell ref="A21:P21"/>
    <mergeCell ref="A24:P24"/>
    <mergeCell ref="N54:O54"/>
    <mergeCell ref="N53:O53"/>
    <mergeCell ref="N52:O52"/>
    <mergeCell ref="N51:O51"/>
    <mergeCell ref="N50:O50"/>
    <mergeCell ref="N49:O49"/>
    <mergeCell ref="N48:O48"/>
    <mergeCell ref="N47:O47"/>
    <mergeCell ref="L54:M54"/>
    <mergeCell ref="L53:M53"/>
    <mergeCell ref="L52:M52"/>
    <mergeCell ref="L51:M51"/>
    <mergeCell ref="L50:M50"/>
    <mergeCell ref="L49:M49"/>
    <mergeCell ref="L48:M48"/>
    <mergeCell ref="L47:M47"/>
  </mergeCells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2021-04-07T03:25:21Z</cp:lastPrinted>
  <dcterms:created xsi:type="dcterms:W3CDTF">2018-03-27T02:17:58Z</dcterms:created>
  <dcterms:modified xsi:type="dcterms:W3CDTF">2021-04-13T06:39:09Z</dcterms:modified>
</cp:coreProperties>
</file>